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30" windowWidth="20730" windowHeight="11760" tabRatio="1000"/>
  </bookViews>
  <sheets>
    <sheet name="Համայնքապետարան" sheetId="2" r:id="rId1"/>
    <sheet name="ԿԳՀ" sheetId="15" r:id="rId2"/>
    <sheet name="Եղվարդի թիվ 1 մանկապարտեզ" sheetId="3" r:id="rId3"/>
    <sheet name="Եղվարդի թիվ 2 մանկապարրտեզ" sheetId="4" r:id="rId4"/>
    <sheet name="Զորավանի  մանկապարտեզ" sheetId="5" r:id="rId5"/>
    <sheet name="Զովունի մանկապարտեզ" sheetId="6" r:id="rId6"/>
    <sheet name="Քասախի մանկապարտեզ" sheetId="7" r:id="rId7"/>
    <sheet name="Պռոշյանի մանկապարտեզ" sheetId="8" r:id="rId8"/>
    <sheet name="Եղվարդի արվեստի դպրոց" sheetId="9" r:id="rId9"/>
    <sheet name="Եղվարդի մշակույթ" sheetId="13" r:id="rId10"/>
    <sheet name="Քասախի արվեստի դպրոց" sheetId="10" r:id="rId11"/>
    <sheet name="Զովունի մշակույթի տուն" sheetId="11" r:id="rId12"/>
    <sheet name="Զովունի երաժշտական դպրոց" sheetId="12" r:id="rId13"/>
    <sheet name="Պռոշյանի մշակույթ" sheetId="14" r:id="rId14"/>
    <sheet name="Բարեկարգում" sheetId="16" r:id="rId15"/>
  </sheets>
  <calcPr calcId="124519"/>
</workbook>
</file>

<file path=xl/calcChain.xml><?xml version="1.0" encoding="utf-8"?>
<calcChain xmlns="http://schemas.openxmlformats.org/spreadsheetml/2006/main">
  <c r="I249" i="2"/>
  <c r="K249" s="1"/>
  <c r="I84"/>
  <c r="K84"/>
  <c r="F922"/>
  <c r="K640" l="1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I767"/>
  <c r="I768"/>
  <c r="I769"/>
  <c r="I770"/>
  <c r="I771"/>
  <c r="I772"/>
  <c r="I773"/>
  <c r="I774"/>
  <c r="I775"/>
  <c r="I776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E924"/>
  <c r="F921"/>
  <c r="F920"/>
  <c r="K308"/>
  <c r="K309"/>
  <c r="K310"/>
  <c r="F923" l="1"/>
  <c r="H823" l="1"/>
  <c r="H320"/>
  <c r="J360"/>
  <c r="H360"/>
  <c r="H458"/>
  <c r="H496"/>
  <c r="H596"/>
  <c r="H636"/>
  <c r="H777"/>
  <c r="J777"/>
  <c r="D234" i="6" l="1"/>
  <c r="E224"/>
  <c r="E234" s="1"/>
  <c r="F77" i="14" l="1"/>
  <c r="H77"/>
  <c r="I77"/>
  <c r="G77"/>
  <c r="I36" l="1"/>
  <c r="I60"/>
  <c r="I612" i="16"/>
  <c r="G612"/>
  <c r="J606"/>
  <c r="H606"/>
  <c r="J605"/>
  <c r="H605"/>
  <c r="J604"/>
  <c r="H604"/>
  <c r="J603"/>
  <c r="H603"/>
  <c r="J602"/>
  <c r="H602"/>
  <c r="J601"/>
  <c r="H601"/>
  <c r="J600"/>
  <c r="H600"/>
  <c r="J599"/>
  <c r="H599"/>
  <c r="J598"/>
  <c r="H598"/>
  <c r="J597"/>
  <c r="H597"/>
  <c r="J596"/>
  <c r="H596"/>
  <c r="J595"/>
  <c r="H595"/>
  <c r="J594"/>
  <c r="H594"/>
  <c r="J593"/>
  <c r="H593"/>
  <c r="J592"/>
  <c r="H592"/>
  <c r="J591"/>
  <c r="H591"/>
  <c r="J590"/>
  <c r="H590"/>
  <c r="J589"/>
  <c r="H589"/>
  <c r="J588"/>
  <c r="H588"/>
  <c r="J587"/>
  <c r="H587"/>
  <c r="J586"/>
  <c r="H586"/>
  <c r="J585"/>
  <c r="H585"/>
  <c r="J584"/>
  <c r="H584"/>
  <c r="J583"/>
  <c r="H583"/>
  <c r="J582"/>
  <c r="H582"/>
  <c r="J581"/>
  <c r="H581"/>
  <c r="I572"/>
  <c r="G572"/>
  <c r="J522"/>
  <c r="H522"/>
  <c r="J521"/>
  <c r="H521"/>
  <c r="J520"/>
  <c r="H520"/>
  <c r="J519"/>
  <c r="H519"/>
  <c r="J518"/>
  <c r="H518"/>
  <c r="J517"/>
  <c r="H517"/>
  <c r="J516"/>
  <c r="H516"/>
  <c r="J515"/>
  <c r="H515"/>
  <c r="H514"/>
  <c r="J514" s="1"/>
  <c r="H513"/>
  <c r="J513" s="1"/>
  <c r="J512"/>
  <c r="H512"/>
  <c r="J511"/>
  <c r="H511"/>
  <c r="J510"/>
  <c r="H510"/>
  <c r="J509"/>
  <c r="H509"/>
  <c r="J508"/>
  <c r="H508"/>
  <c r="J507"/>
  <c r="H507"/>
  <c r="J506"/>
  <c r="H506"/>
  <c r="J505"/>
  <c r="H505"/>
  <c r="H504"/>
  <c r="J504" s="1"/>
  <c r="H503"/>
  <c r="J503" s="1"/>
  <c r="J502"/>
  <c r="H502"/>
  <c r="J501"/>
  <c r="H501"/>
  <c r="J500"/>
  <c r="H500"/>
  <c r="J499"/>
  <c r="H499"/>
  <c r="J498"/>
  <c r="H498"/>
  <c r="J497"/>
  <c r="H497"/>
  <c r="J496"/>
  <c r="H496"/>
  <c r="H495"/>
  <c r="H572" s="1"/>
  <c r="I484"/>
  <c r="G484"/>
  <c r="J480"/>
  <c r="H480"/>
  <c r="J479"/>
  <c r="H479"/>
  <c r="J478"/>
  <c r="H478"/>
  <c r="J477"/>
  <c r="H477"/>
  <c r="J476"/>
  <c r="H476"/>
  <c r="J475"/>
  <c r="H475"/>
  <c r="J474"/>
  <c r="H474"/>
  <c r="J472"/>
  <c r="H472"/>
  <c r="J471"/>
  <c r="H471"/>
  <c r="J470"/>
  <c r="H470"/>
  <c r="J466"/>
  <c r="J465"/>
  <c r="J463"/>
  <c r="I457"/>
  <c r="G457"/>
  <c r="J441"/>
  <c r="H441"/>
  <c r="J439"/>
  <c r="H439"/>
  <c r="J436"/>
  <c r="I436"/>
  <c r="H436"/>
  <c r="G436"/>
  <c r="G415"/>
  <c r="H379"/>
  <c r="J378"/>
  <c r="I378"/>
  <c r="I377"/>
  <c r="J376"/>
  <c r="I376"/>
  <c r="H376"/>
  <c r="I375"/>
  <c r="F375"/>
  <c r="J375" s="1"/>
  <c r="I374"/>
  <c r="I373"/>
  <c r="H373"/>
  <c r="F373"/>
  <c r="J373" s="1"/>
  <c r="I372"/>
  <c r="J371"/>
  <c r="I371"/>
  <c r="H371"/>
  <c r="I370"/>
  <c r="F370"/>
  <c r="J370" s="1"/>
  <c r="I369"/>
  <c r="I368"/>
  <c r="F368"/>
  <c r="J368" s="1"/>
  <c r="I367"/>
  <c r="H367"/>
  <c r="F367"/>
  <c r="J367" s="1"/>
  <c r="I366"/>
  <c r="I365"/>
  <c r="I364"/>
  <c r="I363"/>
  <c r="I362"/>
  <c r="F362"/>
  <c r="J362" s="1"/>
  <c r="I361"/>
  <c r="I360"/>
  <c r="I359"/>
  <c r="I358"/>
  <c r="I357"/>
  <c r="H357"/>
  <c r="I356"/>
  <c r="I355"/>
  <c r="H355"/>
  <c r="I354"/>
  <c r="H354"/>
  <c r="I353"/>
  <c r="H353"/>
  <c r="I352"/>
  <c r="H352"/>
  <c r="I351"/>
  <c r="H351"/>
  <c r="I350"/>
  <c r="I349"/>
  <c r="I348"/>
  <c r="I347"/>
  <c r="G345"/>
  <c r="J340"/>
  <c r="H340"/>
  <c r="J339"/>
  <c r="H339"/>
  <c r="I328"/>
  <c r="I327"/>
  <c r="I325"/>
  <c r="F325"/>
  <c r="J286"/>
  <c r="J285"/>
  <c r="H285"/>
  <c r="I282"/>
  <c r="G282"/>
  <c r="J245"/>
  <c r="H245"/>
  <c r="H198"/>
  <c r="J198" s="1"/>
  <c r="H197"/>
  <c r="J197" s="1"/>
  <c r="H196"/>
  <c r="J196" s="1"/>
  <c r="H195"/>
  <c r="H192"/>
  <c r="J192" s="1"/>
  <c r="H191"/>
  <c r="J191" s="1"/>
  <c r="H190"/>
  <c r="J190" s="1"/>
  <c r="H189"/>
  <c r="H187"/>
  <c r="J187" s="1"/>
  <c r="H186"/>
  <c r="J186" s="1"/>
  <c r="H185"/>
  <c r="J185" s="1"/>
  <c r="H183"/>
  <c r="H182"/>
  <c r="J182" s="1"/>
  <c r="H177"/>
  <c r="H176"/>
  <c r="H161"/>
  <c r="H160"/>
  <c r="H159"/>
  <c r="H158"/>
  <c r="J158" s="1"/>
  <c r="H157"/>
  <c r="J157" s="1"/>
  <c r="J156"/>
  <c r="H156"/>
  <c r="H151"/>
  <c r="H150"/>
  <c r="H149"/>
  <c r="J149" s="1"/>
  <c r="H148"/>
  <c r="J148" s="1"/>
  <c r="H147"/>
  <c r="J147" s="1"/>
  <c r="H146"/>
  <c r="H145"/>
  <c r="J145" s="1"/>
  <c r="H139"/>
  <c r="H131"/>
  <c r="J131" s="1"/>
  <c r="H130"/>
  <c r="H129"/>
  <c r="J129" s="1"/>
  <c r="H124"/>
  <c r="H123"/>
  <c r="H122"/>
  <c r="H121"/>
  <c r="J121" s="1"/>
  <c r="H120"/>
  <c r="H119"/>
  <c r="H116"/>
  <c r="H111"/>
  <c r="H110"/>
  <c r="H109"/>
  <c r="H108"/>
  <c r="H107"/>
  <c r="J107" s="1"/>
  <c r="H106"/>
  <c r="J106" s="1"/>
  <c r="H105"/>
  <c r="J105" s="1"/>
  <c r="H103"/>
  <c r="H102"/>
  <c r="J102" s="1"/>
  <c r="H101"/>
  <c r="J101" s="1"/>
  <c r="H100"/>
  <c r="J100" s="1"/>
  <c r="H99"/>
  <c r="H98"/>
  <c r="J98" s="1"/>
  <c r="H97"/>
  <c r="J97" s="1"/>
  <c r="H96"/>
  <c r="H95"/>
  <c r="H94"/>
  <c r="H93"/>
  <c r="H92"/>
  <c r="H91"/>
  <c r="H90"/>
  <c r="H89"/>
  <c r="H88"/>
  <c r="J88" s="1"/>
  <c r="H87"/>
  <c r="H86"/>
  <c r="H85"/>
  <c r="H84"/>
  <c r="H83"/>
  <c r="H82"/>
  <c r="H81"/>
  <c r="J81" s="1"/>
  <c r="H80"/>
  <c r="J80" s="1"/>
  <c r="H79"/>
  <c r="H78"/>
  <c r="H77"/>
  <c r="H76"/>
  <c r="J76" s="1"/>
  <c r="H75"/>
  <c r="H74"/>
  <c r="J74" s="1"/>
  <c r="H73"/>
  <c r="H72"/>
  <c r="H71"/>
  <c r="H70"/>
  <c r="H69"/>
  <c r="H68"/>
  <c r="H67"/>
  <c r="H66"/>
  <c r="H65"/>
  <c r="J65" s="1"/>
  <c r="H64"/>
  <c r="H62"/>
  <c r="H61"/>
  <c r="H60"/>
  <c r="H59"/>
  <c r="H58"/>
  <c r="H57"/>
  <c r="H56"/>
  <c r="H55"/>
  <c r="H54"/>
  <c r="H52"/>
  <c r="H51"/>
  <c r="J50"/>
  <c r="H50"/>
  <c r="H49"/>
  <c r="J48"/>
  <c r="H48"/>
  <c r="H47"/>
  <c r="J47" s="1"/>
  <c r="H46"/>
  <c r="J46" s="1"/>
  <c r="H45"/>
  <c r="H44"/>
  <c r="H43"/>
  <c r="J43" s="1"/>
  <c r="H42"/>
  <c r="H41"/>
  <c r="H39"/>
  <c r="J39" s="1"/>
  <c r="H38"/>
  <c r="H37"/>
  <c r="H36"/>
  <c r="H35"/>
  <c r="H34"/>
  <c r="H33"/>
  <c r="H32"/>
  <c r="H31"/>
  <c r="H30"/>
  <c r="H29"/>
  <c r="J29" s="1"/>
  <c r="H28"/>
  <c r="J28" s="1"/>
  <c r="H22"/>
  <c r="J22" s="1"/>
  <c r="H21"/>
  <c r="J21" s="1"/>
  <c r="H20"/>
  <c r="J20" s="1"/>
  <c r="H19"/>
  <c r="J19" s="1"/>
  <c r="H18"/>
  <c r="J18" s="1"/>
  <c r="H17"/>
  <c r="H14"/>
  <c r="H13"/>
  <c r="J345" l="1"/>
  <c r="J415"/>
  <c r="H457"/>
  <c r="H345"/>
  <c r="J484"/>
  <c r="H282"/>
  <c r="H484"/>
  <c r="J612"/>
  <c r="I345"/>
  <c r="I415"/>
  <c r="J457"/>
  <c r="H612"/>
  <c r="G613"/>
  <c r="J282"/>
  <c r="H370"/>
  <c r="H362"/>
  <c r="H368"/>
  <c r="H375"/>
  <c r="J495"/>
  <c r="J572" s="1"/>
  <c r="I613" l="1"/>
  <c r="J613"/>
  <c r="H415"/>
  <c r="H613" s="1"/>
  <c r="E142" i="4"/>
  <c r="D142"/>
  <c r="K508" i="2" l="1"/>
  <c r="I508"/>
  <c r="E673" i="16" l="1"/>
  <c r="D673"/>
  <c r="E638"/>
  <c r="D638"/>
  <c r="F917" i="2" l="1"/>
  <c r="F919"/>
  <c r="F918"/>
  <c r="F916"/>
  <c r="F915" l="1"/>
  <c r="G851" l="1"/>
  <c r="K313" l="1"/>
  <c r="I313"/>
  <c r="G180" i="15" l="1"/>
  <c r="E166" l="1"/>
  <c r="D166"/>
  <c r="E151"/>
  <c r="D151"/>
  <c r="F913" i="2" l="1"/>
  <c r="I128" i="15"/>
  <c r="G128"/>
  <c r="H127"/>
  <c r="J127" s="1"/>
  <c r="H126"/>
  <c r="J126" s="1"/>
  <c r="J125"/>
  <c r="H125"/>
  <c r="H124"/>
  <c r="J124" s="1"/>
  <c r="H123"/>
  <c r="J123" s="1"/>
  <c r="I121"/>
  <c r="G121"/>
  <c r="H120"/>
  <c r="J120" s="1"/>
  <c r="H119"/>
  <c r="J119" s="1"/>
  <c r="H118"/>
  <c r="J118" s="1"/>
  <c r="H117"/>
  <c r="J117" s="1"/>
  <c r="H116"/>
  <c r="J116" s="1"/>
  <c r="H115"/>
  <c r="J115" s="1"/>
  <c r="H114"/>
  <c r="J114" s="1"/>
  <c r="H113"/>
  <c r="J113" s="1"/>
  <c r="H112"/>
  <c r="J112" s="1"/>
  <c r="H111"/>
  <c r="J111" s="1"/>
  <c r="H110"/>
  <c r="G108"/>
  <c r="I107"/>
  <c r="H107"/>
  <c r="J107" s="1"/>
  <c r="I106"/>
  <c r="H106"/>
  <c r="J106" s="1"/>
  <c r="I105"/>
  <c r="H105"/>
  <c r="J105" s="1"/>
  <c r="I104"/>
  <c r="H104"/>
  <c r="J104" s="1"/>
  <c r="I103"/>
  <c r="H103"/>
  <c r="J103" s="1"/>
  <c r="I102"/>
  <c r="H102"/>
  <c r="J102" s="1"/>
  <c r="I101"/>
  <c r="H101"/>
  <c r="J101" s="1"/>
  <c r="I100"/>
  <c r="H100"/>
  <c r="J100" s="1"/>
  <c r="I99"/>
  <c r="H99"/>
  <c r="J99" s="1"/>
  <c r="I98"/>
  <c r="H98"/>
  <c r="J98" s="1"/>
  <c r="I97"/>
  <c r="H97"/>
  <c r="J97" s="1"/>
  <c r="I96"/>
  <c r="H96"/>
  <c r="J96" s="1"/>
  <c r="I95"/>
  <c r="H95"/>
  <c r="J95" s="1"/>
  <c r="I94"/>
  <c r="H94"/>
  <c r="J94" s="1"/>
  <c r="I93"/>
  <c r="H93"/>
  <c r="J93" s="1"/>
  <c r="I92"/>
  <c r="H92"/>
  <c r="J92" s="1"/>
  <c r="I91"/>
  <c r="H91"/>
  <c r="J91" s="1"/>
  <c r="I90"/>
  <c r="H90"/>
  <c r="J90" s="1"/>
  <c r="I89"/>
  <c r="H89"/>
  <c r="J89" s="1"/>
  <c r="I88"/>
  <c r="H88"/>
  <c r="J88" s="1"/>
  <c r="I87"/>
  <c r="H87"/>
  <c r="J87" s="1"/>
  <c r="I86"/>
  <c r="H86"/>
  <c r="J86" s="1"/>
  <c r="I85"/>
  <c r="H85"/>
  <c r="J85" s="1"/>
  <c r="I84"/>
  <c r="I83"/>
  <c r="I82"/>
  <c r="J82" s="1"/>
  <c r="H82"/>
  <c r="I81"/>
  <c r="J81" s="1"/>
  <c r="H81"/>
  <c r="I80"/>
  <c r="J80" s="1"/>
  <c r="H80"/>
  <c r="I79"/>
  <c r="J79" s="1"/>
  <c r="H79"/>
  <c r="I78"/>
  <c r="J78" s="1"/>
  <c r="H78"/>
  <c r="I77"/>
  <c r="J77" s="1"/>
  <c r="H77"/>
  <c r="I76"/>
  <c r="J76" s="1"/>
  <c r="H76"/>
  <c r="I75"/>
  <c r="J75" s="1"/>
  <c r="H75"/>
  <c r="I74"/>
  <c r="J74" s="1"/>
  <c r="H74"/>
  <c r="I73"/>
  <c r="J73" s="1"/>
  <c r="H73"/>
  <c r="I72"/>
  <c r="J72" s="1"/>
  <c r="H72"/>
  <c r="I71"/>
  <c r="J71" s="1"/>
  <c r="H71"/>
  <c r="I70"/>
  <c r="J70" s="1"/>
  <c r="H70"/>
  <c r="I69"/>
  <c r="J69" s="1"/>
  <c r="H69"/>
  <c r="I68"/>
  <c r="J68" s="1"/>
  <c r="H68"/>
  <c r="I67"/>
  <c r="J67" s="1"/>
  <c r="H67"/>
  <c r="I66"/>
  <c r="J66" s="1"/>
  <c r="H66"/>
  <c r="J65"/>
  <c r="H65"/>
  <c r="J64"/>
  <c r="H64"/>
  <c r="I63"/>
  <c r="J63" s="1"/>
  <c r="H63"/>
  <c r="I62"/>
  <c r="J62" s="1"/>
  <c r="H62"/>
  <c r="I61"/>
  <c r="J61" s="1"/>
  <c r="H61"/>
  <c r="I60"/>
  <c r="J60" s="1"/>
  <c r="H60"/>
  <c r="I59"/>
  <c r="J59" s="1"/>
  <c r="H59"/>
  <c r="I58"/>
  <c r="J58" s="1"/>
  <c r="H58"/>
  <c r="I57"/>
  <c r="J57" s="1"/>
  <c r="H57"/>
  <c r="I56"/>
  <c r="J56" s="1"/>
  <c r="H56"/>
  <c r="I55"/>
  <c r="J55" s="1"/>
  <c r="H55"/>
  <c r="I54"/>
  <c r="J54" s="1"/>
  <c r="H54"/>
  <c r="I53"/>
  <c r="J53" s="1"/>
  <c r="H53"/>
  <c r="I52"/>
  <c r="J52" s="1"/>
  <c r="H52"/>
  <c r="I51"/>
  <c r="J51" s="1"/>
  <c r="H51"/>
  <c r="I50"/>
  <c r="J50" s="1"/>
  <c r="H50"/>
  <c r="I49"/>
  <c r="J49" s="1"/>
  <c r="H49"/>
  <c r="I48"/>
  <c r="J48" s="1"/>
  <c r="H48"/>
  <c r="I47"/>
  <c r="J47" s="1"/>
  <c r="H47"/>
  <c r="I46"/>
  <c r="J46" s="1"/>
  <c r="H46"/>
  <c r="I45"/>
  <c r="J45" s="1"/>
  <c r="H45"/>
  <c r="I44"/>
  <c r="J44" s="1"/>
  <c r="H44"/>
  <c r="I43"/>
  <c r="J43" s="1"/>
  <c r="H43"/>
  <c r="I42"/>
  <c r="J42" s="1"/>
  <c r="H42"/>
  <c r="I41"/>
  <c r="J41" s="1"/>
  <c r="H41"/>
  <c r="I40"/>
  <c r="J40" s="1"/>
  <c r="H40"/>
  <c r="I39"/>
  <c r="J39" s="1"/>
  <c r="H39"/>
  <c r="I38"/>
  <c r="J38" s="1"/>
  <c r="H38"/>
  <c r="I37"/>
  <c r="J37" s="1"/>
  <c r="H37"/>
  <c r="I36"/>
  <c r="J36" s="1"/>
  <c r="H36"/>
  <c r="I35"/>
  <c r="J35" s="1"/>
  <c r="H35"/>
  <c r="I34"/>
  <c r="J34" s="1"/>
  <c r="H34"/>
  <c r="I33"/>
  <c r="J33" s="1"/>
  <c r="H33"/>
  <c r="I32"/>
  <c r="J32" s="1"/>
  <c r="H32"/>
  <c r="I31"/>
  <c r="J31" s="1"/>
  <c r="H31"/>
  <c r="I30"/>
  <c r="J30" s="1"/>
  <c r="H30"/>
  <c r="I29"/>
  <c r="J29" s="1"/>
  <c r="H29"/>
  <c r="I28"/>
  <c r="J28" s="1"/>
  <c r="H28"/>
  <c r="I27"/>
  <c r="J27" s="1"/>
  <c r="H27"/>
  <c r="I26"/>
  <c r="J26" s="1"/>
  <c r="H26"/>
  <c r="I25"/>
  <c r="J25" s="1"/>
  <c r="H25"/>
  <c r="I24"/>
  <c r="J24" s="1"/>
  <c r="I23"/>
  <c r="J23" s="1"/>
  <c r="H23"/>
  <c r="I22"/>
  <c r="J22" s="1"/>
  <c r="H22"/>
  <c r="I21"/>
  <c r="J21" s="1"/>
  <c r="H21"/>
  <c r="I20"/>
  <c r="J20" s="1"/>
  <c r="H20"/>
  <c r="I19"/>
  <c r="J19" s="1"/>
  <c r="H19"/>
  <c r="I18"/>
  <c r="J18" s="1"/>
  <c r="H18"/>
  <c r="I17"/>
  <c r="J17" s="1"/>
  <c r="H17"/>
  <c r="I16"/>
  <c r="J16" s="1"/>
  <c r="H16"/>
  <c r="I15"/>
  <c r="J15" s="1"/>
  <c r="H15"/>
  <c r="I14"/>
  <c r="J14" s="1"/>
  <c r="H14"/>
  <c r="I13"/>
  <c r="J13" s="1"/>
  <c r="H13"/>
  <c r="I12"/>
  <c r="J12" s="1"/>
  <c r="H12"/>
  <c r="H128" l="1"/>
  <c r="H108"/>
  <c r="H121"/>
  <c r="J128"/>
  <c r="I108"/>
  <c r="I129" s="1"/>
  <c r="J110"/>
  <c r="J121" s="1"/>
  <c r="G129"/>
  <c r="J108"/>
  <c r="H129" l="1"/>
  <c r="J129"/>
  <c r="E109" i="14"/>
  <c r="E95"/>
  <c r="D95"/>
  <c r="I76" l="1"/>
  <c r="I75"/>
  <c r="I74"/>
  <c r="I73"/>
  <c r="I72"/>
  <c r="I71"/>
  <c r="I70"/>
  <c r="I69"/>
  <c r="I68"/>
  <c r="I67"/>
  <c r="I66"/>
  <c r="I65"/>
  <c r="I64"/>
  <c r="I63"/>
  <c r="I62"/>
  <c r="I61"/>
  <c r="I59"/>
  <c r="I58"/>
  <c r="I57"/>
  <c r="I56"/>
  <c r="I55"/>
  <c r="I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G12"/>
  <c r="E68" i="13" l="1"/>
  <c r="D68"/>
  <c r="H53" l="1"/>
  <c r="F53"/>
  <c r="G42"/>
  <c r="I42" s="1"/>
  <c r="G41"/>
  <c r="I41" s="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G53" l="1"/>
  <c r="I13"/>
  <c r="I53" s="1"/>
  <c r="E126" i="12" l="1"/>
  <c r="D126"/>
  <c r="E110"/>
  <c r="D110"/>
  <c r="I89" l="1"/>
  <c r="G89"/>
  <c r="I13"/>
  <c r="H13"/>
  <c r="G13"/>
  <c r="E187" i="11" l="1"/>
  <c r="D187"/>
  <c r="D171"/>
  <c r="I155" l="1"/>
  <c r="H155"/>
  <c r="F262" i="10" l="1"/>
  <c r="E257"/>
  <c r="E256"/>
  <c r="E255"/>
  <c r="E254"/>
  <c r="E253"/>
  <c r="E252"/>
  <c r="E251"/>
  <c r="B251"/>
  <c r="B252" s="1"/>
  <c r="B253" s="1"/>
  <c r="B254" s="1"/>
  <c r="E250"/>
  <c r="E262" s="1"/>
  <c r="F243"/>
  <c r="E243"/>
  <c r="B239"/>
  <c r="B240" s="1"/>
  <c r="B241" s="1"/>
  <c r="H225"/>
  <c r="F225"/>
  <c r="I223"/>
  <c r="G223"/>
  <c r="I222"/>
  <c r="G222"/>
  <c r="I221"/>
  <c r="G221"/>
  <c r="I220"/>
  <c r="G220"/>
  <c r="I219"/>
  <c r="G219"/>
  <c r="I218"/>
  <c r="G218"/>
  <c r="I217"/>
  <c r="G217"/>
  <c r="I216"/>
  <c r="G216"/>
  <c r="I215"/>
  <c r="G215"/>
  <c r="I214"/>
  <c r="G214"/>
  <c r="I213"/>
  <c r="G213"/>
  <c r="I212"/>
  <c r="G212"/>
  <c r="I211"/>
  <c r="G211"/>
  <c r="I210"/>
  <c r="G210"/>
  <c r="I209"/>
  <c r="G209"/>
  <c r="I208"/>
  <c r="G208"/>
  <c r="I207"/>
  <c r="G207"/>
  <c r="I206"/>
  <c r="G206"/>
  <c r="I205"/>
  <c r="G205"/>
  <c r="I204"/>
  <c r="G204"/>
  <c r="I203"/>
  <c r="G203"/>
  <c r="I202"/>
  <c r="G202"/>
  <c r="I201"/>
  <c r="G201"/>
  <c r="I200"/>
  <c r="G200"/>
  <c r="I199"/>
  <c r="G199"/>
  <c r="I198"/>
  <c r="G198"/>
  <c r="I197"/>
  <c r="G197"/>
  <c r="I196"/>
  <c r="G196"/>
  <c r="I195"/>
  <c r="G195"/>
  <c r="I194"/>
  <c r="G194"/>
  <c r="I193"/>
  <c r="G193"/>
  <c r="I192"/>
  <c r="G192"/>
  <c r="I191"/>
  <c r="G191"/>
  <c r="I190"/>
  <c r="G190"/>
  <c r="I189"/>
  <c r="G189"/>
  <c r="I188"/>
  <c r="G188"/>
  <c r="I187"/>
  <c r="G187"/>
  <c r="I186"/>
  <c r="G186"/>
  <c r="I185"/>
  <c r="G185"/>
  <c r="I184"/>
  <c r="G184"/>
  <c r="I183"/>
  <c r="G183"/>
  <c r="I182"/>
  <c r="G182"/>
  <c r="I181"/>
  <c r="G181"/>
  <c r="I180"/>
  <c r="G180"/>
  <c r="I179"/>
  <c r="G179"/>
  <c r="I178"/>
  <c r="G178"/>
  <c r="I177"/>
  <c r="G177"/>
  <c r="I176"/>
  <c r="G176"/>
  <c r="I175"/>
  <c r="G175"/>
  <c r="I174"/>
  <c r="G174"/>
  <c r="I173"/>
  <c r="G173"/>
  <c r="I172"/>
  <c r="G172"/>
  <c r="I171"/>
  <c r="G171"/>
  <c r="I170"/>
  <c r="G170"/>
  <c r="I169"/>
  <c r="G169"/>
  <c r="I168"/>
  <c r="G168"/>
  <c r="I167"/>
  <c r="G167"/>
  <c r="I166"/>
  <c r="G166"/>
  <c r="I165"/>
  <c r="G165"/>
  <c r="I164"/>
  <c r="G164"/>
  <c r="I163"/>
  <c r="G163"/>
  <c r="I162"/>
  <c r="G162"/>
  <c r="I161"/>
  <c r="G161"/>
  <c r="I160"/>
  <c r="G160"/>
  <c r="I159"/>
  <c r="G159"/>
  <c r="I158"/>
  <c r="G158"/>
  <c r="I157"/>
  <c r="G157"/>
  <c r="I156"/>
  <c r="G156"/>
  <c r="I155"/>
  <c r="G155"/>
  <c r="I154"/>
  <c r="G154"/>
  <c r="I153"/>
  <c r="G153"/>
  <c r="I152"/>
  <c r="G152"/>
  <c r="I151"/>
  <c r="G151"/>
  <c r="I150"/>
  <c r="G150"/>
  <c r="I149"/>
  <c r="G149"/>
  <c r="I148"/>
  <c r="G148"/>
  <c r="I147"/>
  <c r="G147"/>
  <c r="I146"/>
  <c r="G146"/>
  <c r="I145"/>
  <c r="G145"/>
  <c r="I144"/>
  <c r="G144"/>
  <c r="I143"/>
  <c r="G143"/>
  <c r="I142"/>
  <c r="G142"/>
  <c r="I141"/>
  <c r="G141"/>
  <c r="I140"/>
  <c r="G140"/>
  <c r="I139"/>
  <c r="G139"/>
  <c r="I138"/>
  <c r="G138"/>
  <c r="I137"/>
  <c r="G137"/>
  <c r="I136"/>
  <c r="G136"/>
  <c r="I135"/>
  <c r="G135"/>
  <c r="I134"/>
  <c r="G134"/>
  <c r="I133"/>
  <c r="G133"/>
  <c r="I132"/>
  <c r="G132"/>
  <c r="I131"/>
  <c r="G131"/>
  <c r="I130"/>
  <c r="G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I100"/>
  <c r="G100"/>
  <c r="I99"/>
  <c r="G99"/>
  <c r="I98"/>
  <c r="G98"/>
  <c r="I97"/>
  <c r="G97"/>
  <c r="I96"/>
  <c r="G96"/>
  <c r="I95"/>
  <c r="G95"/>
  <c r="I94"/>
  <c r="G94"/>
  <c r="I93"/>
  <c r="G93"/>
  <c r="I92"/>
  <c r="G92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I225" s="1"/>
  <c r="G14"/>
  <c r="E169" i="9"/>
  <c r="D169"/>
  <c r="E155"/>
  <c r="D155"/>
  <c r="G225" i="10" l="1"/>
  <c r="B258"/>
  <c r="B255"/>
  <c r="B256" s="1"/>
  <c r="B257" s="1"/>
  <c r="H139" i="9"/>
  <c r="G139"/>
  <c r="F139"/>
  <c r="I93"/>
  <c r="I92"/>
  <c r="I139" l="1"/>
  <c r="E382" i="8"/>
  <c r="D382"/>
  <c r="H344"/>
  <c r="G344"/>
  <c r="E302"/>
  <c r="G301"/>
  <c r="F301"/>
  <c r="H301" s="1"/>
  <c r="G298"/>
  <c r="F298"/>
  <c r="H298" s="1"/>
  <c r="G297"/>
  <c r="F297"/>
  <c r="H297" s="1"/>
  <c r="H295"/>
  <c r="G295"/>
  <c r="G293"/>
  <c r="F293"/>
  <c r="H293" s="1"/>
  <c r="G292"/>
  <c r="F292"/>
  <c r="H292" s="1"/>
  <c r="G291"/>
  <c r="F291"/>
  <c r="H291" s="1"/>
  <c r="G290"/>
  <c r="F290"/>
  <c r="H290" s="1"/>
  <c r="G289"/>
  <c r="F289"/>
  <c r="H289" s="1"/>
  <c r="G288"/>
  <c r="F288"/>
  <c r="H288" s="1"/>
  <c r="F286"/>
  <c r="H286" s="1"/>
  <c r="G285"/>
  <c r="F285"/>
  <c r="H285" s="1"/>
  <c r="G284"/>
  <c r="F284"/>
  <c r="H284" s="1"/>
  <c r="G283"/>
  <c r="F283"/>
  <c r="H283" s="1"/>
  <c r="G282"/>
  <c r="F282"/>
  <c r="H281"/>
  <c r="G281"/>
  <c r="G280"/>
  <c r="F280"/>
  <c r="H280" s="1"/>
  <c r="F302" l="1"/>
  <c r="G302"/>
  <c r="H282"/>
  <c r="H302" s="1"/>
  <c r="H272"/>
  <c r="I20"/>
  <c r="I19"/>
  <c r="I18"/>
  <c r="G17"/>
  <c r="I17" s="1"/>
  <c r="G16"/>
  <c r="I16" s="1"/>
  <c r="G15"/>
  <c r="I15" s="1"/>
  <c r="G13"/>
  <c r="I13" s="1"/>
  <c r="G12"/>
  <c r="I12" s="1"/>
  <c r="G11"/>
  <c r="I11" s="1"/>
  <c r="I272" l="1"/>
  <c r="E195" i="7"/>
  <c r="D195"/>
  <c r="E153" l="1"/>
  <c r="G152"/>
  <c r="F152"/>
  <c r="H152" s="1"/>
  <c r="G151"/>
  <c r="F151"/>
  <c r="H151" s="1"/>
  <c r="G150"/>
  <c r="F150"/>
  <c r="H150" s="1"/>
  <c r="G149"/>
  <c r="F149"/>
  <c r="H149" s="1"/>
  <c r="G148"/>
  <c r="F148"/>
  <c r="H148" s="1"/>
  <c r="G147"/>
  <c r="F147"/>
  <c r="H147" s="1"/>
  <c r="G146"/>
  <c r="F146"/>
  <c r="H146" s="1"/>
  <c r="G145"/>
  <c r="F145"/>
  <c r="H145" s="1"/>
  <c r="G144"/>
  <c r="F144"/>
  <c r="H144" s="1"/>
  <c r="G143"/>
  <c r="F143"/>
  <c r="H143" s="1"/>
  <c r="G142"/>
  <c r="F142"/>
  <c r="H142" s="1"/>
  <c r="G141"/>
  <c r="F141"/>
  <c r="H141" s="1"/>
  <c r="G140"/>
  <c r="G153" s="1"/>
  <c r="F140"/>
  <c r="F153" s="1"/>
  <c r="H140" l="1"/>
  <c r="H153" s="1"/>
  <c r="F129" l="1"/>
  <c r="H128"/>
  <c r="G128"/>
  <c r="I128" s="1"/>
  <c r="H127"/>
  <c r="G127"/>
  <c r="I127" s="1"/>
  <c r="H126"/>
  <c r="G126"/>
  <c r="I126" s="1"/>
  <c r="H125"/>
  <c r="G125"/>
  <c r="I125" s="1"/>
  <c r="H124"/>
  <c r="G124"/>
  <c r="I124" s="1"/>
  <c r="H123"/>
  <c r="G123"/>
  <c r="I123" s="1"/>
  <c r="H122"/>
  <c r="G122"/>
  <c r="I122" s="1"/>
  <c r="H121"/>
  <c r="G121"/>
  <c r="I121" s="1"/>
  <c r="H120"/>
  <c r="G120"/>
  <c r="I120" s="1"/>
  <c r="H119"/>
  <c r="G119"/>
  <c r="I119" s="1"/>
  <c r="H118"/>
  <c r="G118"/>
  <c r="I118" s="1"/>
  <c r="H117"/>
  <c r="G117"/>
  <c r="I117" s="1"/>
  <c r="H116"/>
  <c r="G116"/>
  <c r="I116" s="1"/>
  <c r="H115"/>
  <c r="G115"/>
  <c r="I115" s="1"/>
  <c r="H114"/>
  <c r="G114"/>
  <c r="I114" s="1"/>
  <c r="H113"/>
  <c r="G113"/>
  <c r="I113" s="1"/>
  <c r="H112"/>
  <c r="G112"/>
  <c r="I112" s="1"/>
  <c r="H111"/>
  <c r="G111"/>
  <c r="I111" s="1"/>
  <c r="H110"/>
  <c r="G110"/>
  <c r="I110" s="1"/>
  <c r="H109"/>
  <c r="G109"/>
  <c r="I109" s="1"/>
  <c r="H108"/>
  <c r="G108"/>
  <c r="I108" s="1"/>
  <c r="H107"/>
  <c r="G107"/>
  <c r="I107" s="1"/>
  <c r="H106"/>
  <c r="G106"/>
  <c r="I106" s="1"/>
  <c r="H105"/>
  <c r="G105"/>
  <c r="I105" s="1"/>
  <c r="H104"/>
  <c r="G104"/>
  <c r="I104" s="1"/>
  <c r="H103"/>
  <c r="G103"/>
  <c r="I103" s="1"/>
  <c r="H102"/>
  <c r="G102"/>
  <c r="I102" s="1"/>
  <c r="H101"/>
  <c r="G101"/>
  <c r="I101" s="1"/>
  <c r="H100"/>
  <c r="G100"/>
  <c r="I100" s="1"/>
  <c r="H99"/>
  <c r="G99"/>
  <c r="I99" s="1"/>
  <c r="H98"/>
  <c r="G98"/>
  <c r="I98" s="1"/>
  <c r="H97"/>
  <c r="G97"/>
  <c r="I97" s="1"/>
  <c r="H96"/>
  <c r="G96"/>
  <c r="I96" s="1"/>
  <c r="H95"/>
  <c r="G95"/>
  <c r="I95" s="1"/>
  <c r="H94"/>
  <c r="G94"/>
  <c r="I94" s="1"/>
  <c r="H93"/>
  <c r="G93"/>
  <c r="I93" s="1"/>
  <c r="H92"/>
  <c r="G92"/>
  <c r="I92" s="1"/>
  <c r="H91"/>
  <c r="G91"/>
  <c r="I91" s="1"/>
  <c r="H90"/>
  <c r="G90"/>
  <c r="I90" s="1"/>
  <c r="H89"/>
  <c r="G89"/>
  <c r="I89" s="1"/>
  <c r="H88"/>
  <c r="G88"/>
  <c r="I88" s="1"/>
  <c r="H87"/>
  <c r="G87"/>
  <c r="I87" s="1"/>
  <c r="H86"/>
  <c r="G86"/>
  <c r="I86" s="1"/>
  <c r="H85"/>
  <c r="G85"/>
  <c r="I85" s="1"/>
  <c r="H84"/>
  <c r="G84"/>
  <c r="I84" s="1"/>
  <c r="H83"/>
  <c r="G83"/>
  <c r="I83" s="1"/>
  <c r="H82"/>
  <c r="G82"/>
  <c r="I82" s="1"/>
  <c r="H81"/>
  <c r="G81"/>
  <c r="I81" s="1"/>
  <c r="H80"/>
  <c r="G80"/>
  <c r="I80" s="1"/>
  <c r="H79"/>
  <c r="G79"/>
  <c r="I79" s="1"/>
  <c r="H78"/>
  <c r="G78"/>
  <c r="I78" s="1"/>
  <c r="H77"/>
  <c r="G77"/>
  <c r="I77" s="1"/>
  <c r="H76"/>
  <c r="G76"/>
  <c r="I76" s="1"/>
  <c r="H75"/>
  <c r="G75"/>
  <c r="I75" s="1"/>
  <c r="H74"/>
  <c r="G74"/>
  <c r="I74" s="1"/>
  <c r="H73"/>
  <c r="G73"/>
  <c r="I73" s="1"/>
  <c r="H72"/>
  <c r="G72"/>
  <c r="I72" s="1"/>
  <c r="H71"/>
  <c r="G71"/>
  <c r="I71" s="1"/>
  <c r="H70"/>
  <c r="G70"/>
  <c r="I70" s="1"/>
  <c r="H69"/>
  <c r="G69"/>
  <c r="I69" s="1"/>
  <c r="H68"/>
  <c r="G68"/>
  <c r="I68" s="1"/>
  <c r="H67"/>
  <c r="G67"/>
  <c r="I67" s="1"/>
  <c r="H66"/>
  <c r="G66"/>
  <c r="I66" s="1"/>
  <c r="H65"/>
  <c r="G65"/>
  <c r="I65" s="1"/>
  <c r="H64"/>
  <c r="G64"/>
  <c r="I64" s="1"/>
  <c r="H63"/>
  <c r="G63"/>
  <c r="I63" s="1"/>
  <c r="H62"/>
  <c r="G62"/>
  <c r="I62" s="1"/>
  <c r="H61"/>
  <c r="G61"/>
  <c r="I61" s="1"/>
  <c r="H60"/>
  <c r="G60"/>
  <c r="I60" s="1"/>
  <c r="H59"/>
  <c r="G59"/>
  <c r="I59" s="1"/>
  <c r="H58"/>
  <c r="G58"/>
  <c r="I58" s="1"/>
  <c r="H57"/>
  <c r="G57"/>
  <c r="I57" s="1"/>
  <c r="H56"/>
  <c r="G56"/>
  <c r="I56" s="1"/>
  <c r="H55"/>
  <c r="G55"/>
  <c r="I55" s="1"/>
  <c r="H54"/>
  <c r="G54"/>
  <c r="I54" s="1"/>
  <c r="H53"/>
  <c r="G53"/>
  <c r="I53" s="1"/>
  <c r="H52"/>
  <c r="G52"/>
  <c r="I52" s="1"/>
  <c r="H51"/>
  <c r="G51"/>
  <c r="I51" s="1"/>
  <c r="H50"/>
  <c r="G50"/>
  <c r="I50" s="1"/>
  <c r="H49"/>
  <c r="G49"/>
  <c r="I49" s="1"/>
  <c r="H48"/>
  <c r="G48"/>
  <c r="I48" s="1"/>
  <c r="H47"/>
  <c r="G47"/>
  <c r="I47" s="1"/>
  <c r="H46"/>
  <c r="G46"/>
  <c r="I46" s="1"/>
  <c r="H45"/>
  <c r="G45"/>
  <c r="I45" s="1"/>
  <c r="H44"/>
  <c r="G44"/>
  <c r="I44" s="1"/>
  <c r="H43"/>
  <c r="G43"/>
  <c r="I43" s="1"/>
  <c r="H42"/>
  <c r="G42"/>
  <c r="I42" s="1"/>
  <c r="H41"/>
  <c r="G41"/>
  <c r="I41" s="1"/>
  <c r="H40"/>
  <c r="G40"/>
  <c r="I40" s="1"/>
  <c r="H39"/>
  <c r="G39"/>
  <c r="I39" s="1"/>
  <c r="H38"/>
  <c r="G38"/>
  <c r="I38" s="1"/>
  <c r="H37"/>
  <c r="G37"/>
  <c r="I37" s="1"/>
  <c r="H36"/>
  <c r="G36"/>
  <c r="I36" s="1"/>
  <c r="H35"/>
  <c r="G35"/>
  <c r="I35" s="1"/>
  <c r="H34"/>
  <c r="G34"/>
  <c r="I34" s="1"/>
  <c r="H33"/>
  <c r="G33"/>
  <c r="I33" s="1"/>
  <c r="H32"/>
  <c r="G32"/>
  <c r="I32" s="1"/>
  <c r="H31"/>
  <c r="G31"/>
  <c r="I31" s="1"/>
  <c r="H30"/>
  <c r="G30"/>
  <c r="I30" s="1"/>
  <c r="H29"/>
  <c r="G29"/>
  <c r="I29" s="1"/>
  <c r="H28"/>
  <c r="G28"/>
  <c r="I28" s="1"/>
  <c r="H27"/>
  <c r="G27"/>
  <c r="I27" s="1"/>
  <c r="H26"/>
  <c r="G26"/>
  <c r="I26" s="1"/>
  <c r="H25"/>
  <c r="G25"/>
  <c r="I25" s="1"/>
  <c r="H24"/>
  <c r="G24"/>
  <c r="I24" s="1"/>
  <c r="H23"/>
  <c r="G23"/>
  <c r="I23" s="1"/>
  <c r="H22"/>
  <c r="G22"/>
  <c r="I22" s="1"/>
  <c r="H21"/>
  <c r="G21"/>
  <c r="I21" s="1"/>
  <c r="H20"/>
  <c r="G20"/>
  <c r="I20" s="1"/>
  <c r="H19"/>
  <c r="G19"/>
  <c r="I19" s="1"/>
  <c r="H18"/>
  <c r="G18"/>
  <c r="I18" s="1"/>
  <c r="H17"/>
  <c r="G17"/>
  <c r="I17" s="1"/>
  <c r="H16"/>
  <c r="G16"/>
  <c r="I16" s="1"/>
  <c r="H15"/>
  <c r="G15"/>
  <c r="I15" s="1"/>
  <c r="H14"/>
  <c r="G14"/>
  <c r="I14" s="1"/>
  <c r="H13"/>
  <c r="G13"/>
  <c r="I13" s="1"/>
  <c r="H12"/>
  <c r="H129" s="1"/>
  <c r="G12"/>
  <c r="G129" l="1"/>
  <c r="I12"/>
  <c r="I129" s="1"/>
  <c r="E216" i="6"/>
  <c r="D216"/>
  <c r="E200" l="1"/>
  <c r="G199"/>
  <c r="H199" s="1"/>
  <c r="F199"/>
  <c r="G198"/>
  <c r="H198" s="1"/>
  <c r="F198"/>
  <c r="G197"/>
  <c r="H197" s="1"/>
  <c r="F197"/>
  <c r="G196"/>
  <c r="H196" s="1"/>
  <c r="F196"/>
  <c r="G195"/>
  <c r="H195" s="1"/>
  <c r="F195"/>
  <c r="G194"/>
  <c r="H194" s="1"/>
  <c r="F194"/>
  <c r="G193"/>
  <c r="H193" s="1"/>
  <c r="F193"/>
  <c r="G192"/>
  <c r="H192" s="1"/>
  <c r="F192"/>
  <c r="G191"/>
  <c r="H191" s="1"/>
  <c r="F191"/>
  <c r="G190"/>
  <c r="H190" s="1"/>
  <c r="F190"/>
  <c r="G189"/>
  <c r="H189" s="1"/>
  <c r="F189"/>
  <c r="G188"/>
  <c r="H188" s="1"/>
  <c r="F188"/>
  <c r="G187"/>
  <c r="H187" s="1"/>
  <c r="F187"/>
  <c r="G186"/>
  <c r="F186"/>
  <c r="G200" l="1"/>
  <c r="F200"/>
  <c r="H186"/>
  <c r="H200" s="1"/>
  <c r="E177" l="1"/>
  <c r="G176"/>
  <c r="F176"/>
  <c r="H176" s="1"/>
  <c r="G175"/>
  <c r="F175"/>
  <c r="H175" s="1"/>
  <c r="G174"/>
  <c r="F174"/>
  <c r="H174" s="1"/>
  <c r="G173"/>
  <c r="F173"/>
  <c r="H173" s="1"/>
  <c r="G172"/>
  <c r="F172"/>
  <c r="H172" s="1"/>
  <c r="G171"/>
  <c r="F171"/>
  <c r="H171" s="1"/>
  <c r="G170"/>
  <c r="F170"/>
  <c r="H170" s="1"/>
  <c r="G169"/>
  <c r="F169"/>
  <c r="H169" s="1"/>
  <c r="G168"/>
  <c r="F168"/>
  <c r="H168" s="1"/>
  <c r="G167"/>
  <c r="F167"/>
  <c r="H167" s="1"/>
  <c r="G166"/>
  <c r="F166"/>
  <c r="H166" s="1"/>
  <c r="G165"/>
  <c r="F165"/>
  <c r="H165" s="1"/>
  <c r="G164"/>
  <c r="F164"/>
  <c r="H164" s="1"/>
  <c r="G163"/>
  <c r="F163"/>
  <c r="H163" s="1"/>
  <c r="G162"/>
  <c r="F162"/>
  <c r="H162" s="1"/>
  <c r="G161"/>
  <c r="F161"/>
  <c r="H161" s="1"/>
  <c r="G160"/>
  <c r="F160"/>
  <c r="H160" s="1"/>
  <c r="G159"/>
  <c r="F159"/>
  <c r="F177" l="1"/>
  <c r="G177"/>
  <c r="H159"/>
  <c r="H177" s="1"/>
  <c r="H148" l="1"/>
  <c r="G148"/>
  <c r="I148" s="1"/>
  <c r="H147"/>
  <c r="G147"/>
  <c r="I147" s="1"/>
  <c r="H146"/>
  <c r="G146"/>
  <c r="I146" s="1"/>
  <c r="H145"/>
  <c r="G145"/>
  <c r="I145" s="1"/>
  <c r="H144"/>
  <c r="G144"/>
  <c r="I144" s="1"/>
  <c r="H143"/>
  <c r="G143"/>
  <c r="I143" s="1"/>
  <c r="H142"/>
  <c r="G142"/>
  <c r="I142" s="1"/>
  <c r="H141"/>
  <c r="G141"/>
  <c r="I141" s="1"/>
  <c r="H140"/>
  <c r="G140"/>
  <c r="I140" s="1"/>
  <c r="H139"/>
  <c r="G139"/>
  <c r="I139" s="1"/>
  <c r="H138"/>
  <c r="G138"/>
  <c r="I138" s="1"/>
  <c r="H137"/>
  <c r="G137"/>
  <c r="I137" s="1"/>
  <c r="H136"/>
  <c r="G136"/>
  <c r="I136" s="1"/>
  <c r="H135"/>
  <c r="G135"/>
  <c r="I135" s="1"/>
  <c r="H134"/>
  <c r="G134"/>
  <c r="I134" s="1"/>
  <c r="H133"/>
  <c r="G133"/>
  <c r="I133" s="1"/>
  <c r="H132"/>
  <c r="G132"/>
  <c r="I132" s="1"/>
  <c r="H131"/>
  <c r="G131"/>
  <c r="I131" s="1"/>
  <c r="H130"/>
  <c r="G130"/>
  <c r="I130" s="1"/>
  <c r="H129"/>
  <c r="G129"/>
  <c r="I129" s="1"/>
  <c r="H128"/>
  <c r="G128"/>
  <c r="I128" s="1"/>
  <c r="H127"/>
  <c r="G127"/>
  <c r="I127" s="1"/>
  <c r="H126"/>
  <c r="G126"/>
  <c r="I126" s="1"/>
  <c r="H125"/>
  <c r="G125"/>
  <c r="I125" s="1"/>
  <c r="H124"/>
  <c r="G124"/>
  <c r="I124" s="1"/>
  <c r="H123"/>
  <c r="G123"/>
  <c r="I123" s="1"/>
  <c r="H122"/>
  <c r="G122"/>
  <c r="I122" s="1"/>
  <c r="H121"/>
  <c r="G121"/>
  <c r="I121" s="1"/>
  <c r="H120"/>
  <c r="G120"/>
  <c r="I120" s="1"/>
  <c r="H119"/>
  <c r="G119"/>
  <c r="I119" s="1"/>
  <c r="H118"/>
  <c r="G118"/>
  <c r="I118" s="1"/>
  <c r="H117"/>
  <c r="G117"/>
  <c r="I117" s="1"/>
  <c r="H116"/>
  <c r="G116"/>
  <c r="I116" s="1"/>
  <c r="H115"/>
  <c r="G115"/>
  <c r="I115" s="1"/>
  <c r="H114"/>
  <c r="G114"/>
  <c r="I114" s="1"/>
  <c r="H113"/>
  <c r="G113"/>
  <c r="I113" s="1"/>
  <c r="H112"/>
  <c r="G112"/>
  <c r="I112" s="1"/>
  <c r="H111"/>
  <c r="G111"/>
  <c r="I111" s="1"/>
  <c r="H110"/>
  <c r="G110"/>
  <c r="I110" s="1"/>
  <c r="H109"/>
  <c r="G109"/>
  <c r="I109" s="1"/>
  <c r="H108"/>
  <c r="G108"/>
  <c r="I108" s="1"/>
  <c r="H107"/>
  <c r="G107"/>
  <c r="I107" s="1"/>
  <c r="H106"/>
  <c r="G106"/>
  <c r="I106" s="1"/>
  <c r="H105"/>
  <c r="G105"/>
  <c r="I105" s="1"/>
  <c r="H104"/>
  <c r="G104"/>
  <c r="I104" s="1"/>
  <c r="H103"/>
  <c r="G103"/>
  <c r="I103" s="1"/>
  <c r="H102"/>
  <c r="G102"/>
  <c r="I102" s="1"/>
  <c r="H101"/>
  <c r="G101"/>
  <c r="I101" s="1"/>
  <c r="H100"/>
  <c r="G100"/>
  <c r="I100" s="1"/>
  <c r="H99"/>
  <c r="G99"/>
  <c r="I99" s="1"/>
  <c r="H98"/>
  <c r="G98"/>
  <c r="I98" s="1"/>
  <c r="H97"/>
  <c r="G97"/>
  <c r="I97" s="1"/>
  <c r="H96"/>
  <c r="G96"/>
  <c r="I96" s="1"/>
  <c r="H95"/>
  <c r="G95"/>
  <c r="I95" s="1"/>
  <c r="H94"/>
  <c r="G94"/>
  <c r="I94" s="1"/>
  <c r="H93"/>
  <c r="G93"/>
  <c r="I93" s="1"/>
  <c r="H92"/>
  <c r="G92"/>
  <c r="I92" s="1"/>
  <c r="H91"/>
  <c r="G91"/>
  <c r="I91" s="1"/>
  <c r="H90"/>
  <c r="G90"/>
  <c r="I90" s="1"/>
  <c r="H89"/>
  <c r="G89"/>
  <c r="I89" s="1"/>
  <c r="H88"/>
  <c r="G88"/>
  <c r="I88" s="1"/>
  <c r="H87"/>
  <c r="G87"/>
  <c r="I87" s="1"/>
  <c r="H86"/>
  <c r="G86"/>
  <c r="I86" s="1"/>
  <c r="H85"/>
  <c r="G85"/>
  <c r="I85" s="1"/>
  <c r="H84"/>
  <c r="G84"/>
  <c r="I84" s="1"/>
  <c r="H83"/>
  <c r="G83"/>
  <c r="I83" s="1"/>
  <c r="H82"/>
  <c r="G82"/>
  <c r="I82" s="1"/>
  <c r="H81"/>
  <c r="G81"/>
  <c r="I81" s="1"/>
  <c r="H80"/>
  <c r="G80"/>
  <c r="I80" s="1"/>
  <c r="H79"/>
  <c r="G79"/>
  <c r="I79" s="1"/>
  <c r="H78"/>
  <c r="G78"/>
  <c r="I78" s="1"/>
  <c r="H77"/>
  <c r="G77"/>
  <c r="I77" s="1"/>
  <c r="H76"/>
  <c r="G76"/>
  <c r="I76" s="1"/>
  <c r="H75"/>
  <c r="G75"/>
  <c r="I75" s="1"/>
  <c r="H74"/>
  <c r="G74"/>
  <c r="I74" s="1"/>
  <c r="H73"/>
  <c r="G73"/>
  <c r="I73" s="1"/>
  <c r="H72"/>
  <c r="G72"/>
  <c r="I72" s="1"/>
  <c r="H71"/>
  <c r="G71"/>
  <c r="I71" s="1"/>
  <c r="H70"/>
  <c r="G70"/>
  <c r="I70" s="1"/>
  <c r="H69"/>
  <c r="G69"/>
  <c r="I69" s="1"/>
  <c r="H68"/>
  <c r="G68"/>
  <c r="I68" s="1"/>
  <c r="H67"/>
  <c r="G67"/>
  <c r="I67" s="1"/>
  <c r="H66"/>
  <c r="G66"/>
  <c r="I66" s="1"/>
  <c r="H65"/>
  <c r="G65"/>
  <c r="I65" s="1"/>
  <c r="H64"/>
  <c r="G64"/>
  <c r="I64" s="1"/>
  <c r="H63"/>
  <c r="G63"/>
  <c r="I63" s="1"/>
  <c r="H62"/>
  <c r="G62"/>
  <c r="I62" s="1"/>
  <c r="H61"/>
  <c r="G61"/>
  <c r="I61" s="1"/>
  <c r="H60"/>
  <c r="G60"/>
  <c r="I60" s="1"/>
  <c r="H59"/>
  <c r="G59"/>
  <c r="I59" s="1"/>
  <c r="H58"/>
  <c r="G58"/>
  <c r="I58" s="1"/>
  <c r="H57"/>
  <c r="G57"/>
  <c r="I57" s="1"/>
  <c r="H56"/>
  <c r="G56"/>
  <c r="I56" s="1"/>
  <c r="H55"/>
  <c r="G55"/>
  <c r="I55" s="1"/>
  <c r="H54"/>
  <c r="G54"/>
  <c r="I54" s="1"/>
  <c r="F53"/>
  <c r="H53" s="1"/>
  <c r="H52"/>
  <c r="G52"/>
  <c r="I52" s="1"/>
  <c r="H51"/>
  <c r="G51"/>
  <c r="I51" s="1"/>
  <c r="H50"/>
  <c r="G50"/>
  <c r="I50" s="1"/>
  <c r="H49"/>
  <c r="G49"/>
  <c r="I49" s="1"/>
  <c r="H48"/>
  <c r="G48"/>
  <c r="I48" s="1"/>
  <c r="H47"/>
  <c r="G47"/>
  <c r="I47" s="1"/>
  <c r="H46"/>
  <c r="G46"/>
  <c r="I46" s="1"/>
  <c r="H45"/>
  <c r="G45"/>
  <c r="I45" s="1"/>
  <c r="H44"/>
  <c r="G44"/>
  <c r="I44" s="1"/>
  <c r="H43"/>
  <c r="G43"/>
  <c r="I43" s="1"/>
  <c r="H42"/>
  <c r="G42"/>
  <c r="I42" s="1"/>
  <c r="H41"/>
  <c r="G41"/>
  <c r="I41" s="1"/>
  <c r="H40"/>
  <c r="G40"/>
  <c r="I40" s="1"/>
  <c r="H39"/>
  <c r="G39"/>
  <c r="I39" s="1"/>
  <c r="H38"/>
  <c r="G38"/>
  <c r="I38" s="1"/>
  <c r="H37"/>
  <c r="G37"/>
  <c r="I37" s="1"/>
  <c r="H36"/>
  <c r="G36"/>
  <c r="I36" s="1"/>
  <c r="H35"/>
  <c r="G35"/>
  <c r="I35" s="1"/>
  <c r="H34"/>
  <c r="G34"/>
  <c r="I34" s="1"/>
  <c r="H33"/>
  <c r="G33"/>
  <c r="I33" s="1"/>
  <c r="H32"/>
  <c r="G32"/>
  <c r="I32" s="1"/>
  <c r="H31"/>
  <c r="G31"/>
  <c r="I31" s="1"/>
  <c r="H30"/>
  <c r="G30"/>
  <c r="I30" s="1"/>
  <c r="H29"/>
  <c r="G29"/>
  <c r="I29" s="1"/>
  <c r="H28"/>
  <c r="G28"/>
  <c r="I28" s="1"/>
  <c r="H27"/>
  <c r="G27"/>
  <c r="I27" s="1"/>
  <c r="H26"/>
  <c r="G26"/>
  <c r="I26" s="1"/>
  <c r="H25"/>
  <c r="G25"/>
  <c r="I25" s="1"/>
  <c r="H24"/>
  <c r="G24"/>
  <c r="I24" s="1"/>
  <c r="H23"/>
  <c r="G23"/>
  <c r="I23" s="1"/>
  <c r="H22"/>
  <c r="G22"/>
  <c r="I22" s="1"/>
  <c r="H21"/>
  <c r="G21"/>
  <c r="I21" s="1"/>
  <c r="H20"/>
  <c r="G20"/>
  <c r="I20" s="1"/>
  <c r="H19"/>
  <c r="G19"/>
  <c r="I19" s="1"/>
  <c r="H18"/>
  <c r="G18"/>
  <c r="I18" s="1"/>
  <c r="H17"/>
  <c r="G17"/>
  <c r="I17" s="1"/>
  <c r="H16"/>
  <c r="G16"/>
  <c r="I16" s="1"/>
  <c r="F15"/>
  <c r="G15" s="1"/>
  <c r="I15" s="1"/>
  <c r="H14"/>
  <c r="G14"/>
  <c r="I14" s="1"/>
  <c r="H13"/>
  <c r="G13"/>
  <c r="I13" s="1"/>
  <c r="H12"/>
  <c r="G12"/>
  <c r="I12" s="1"/>
  <c r="H11"/>
  <c r="G11"/>
  <c r="I11" l="1"/>
  <c r="H15"/>
  <c r="H149" s="1"/>
  <c r="G53"/>
  <c r="I53" s="1"/>
  <c r="F149"/>
  <c r="I149" l="1"/>
  <c r="G149"/>
  <c r="E378" i="5" l="1"/>
  <c r="D378"/>
  <c r="G353"/>
  <c r="E353"/>
  <c r="H352"/>
  <c r="F352"/>
  <c r="H351"/>
  <c r="F351"/>
  <c r="H350"/>
  <c r="F350"/>
  <c r="H349"/>
  <c r="F349"/>
  <c r="H348"/>
  <c r="F348"/>
  <c r="H347"/>
  <c r="F347"/>
  <c r="H346"/>
  <c r="F346"/>
  <c r="H345"/>
  <c r="F345"/>
  <c r="H344"/>
  <c r="F344"/>
  <c r="H343"/>
  <c r="F343"/>
  <c r="H342"/>
  <c r="F342"/>
  <c r="H341"/>
  <c r="F341"/>
  <c r="H340"/>
  <c r="F340"/>
  <c r="H339"/>
  <c r="F339"/>
  <c r="H338"/>
  <c r="F338"/>
  <c r="H337"/>
  <c r="F337"/>
  <c r="H336"/>
  <c r="F336"/>
  <c r="H335"/>
  <c r="F335"/>
  <c r="H334"/>
  <c r="F334"/>
  <c r="H333"/>
  <c r="F333"/>
  <c r="H332"/>
  <c r="F332"/>
  <c r="H331"/>
  <c r="F331"/>
  <c r="H330"/>
  <c r="F330"/>
  <c r="H329"/>
  <c r="F329"/>
  <c r="H328"/>
  <c r="F328"/>
  <c r="H327"/>
  <c r="F327"/>
  <c r="H326"/>
  <c r="F326"/>
  <c r="H325"/>
  <c r="F325"/>
  <c r="H324"/>
  <c r="F324"/>
  <c r="H323"/>
  <c r="F323"/>
  <c r="H322"/>
  <c r="F322"/>
  <c r="H321"/>
  <c r="F321"/>
  <c r="H320"/>
  <c r="F320"/>
  <c r="H319"/>
  <c r="F319"/>
  <c r="G312"/>
  <c r="E312"/>
  <c r="H309"/>
  <c r="F309"/>
  <c r="H308"/>
  <c r="F308"/>
  <c r="H307"/>
  <c r="F307"/>
  <c r="H306"/>
  <c r="F306"/>
  <c r="H305"/>
  <c r="F305"/>
  <c r="H304"/>
  <c r="F304"/>
  <c r="H303"/>
  <c r="F303"/>
  <c r="H302"/>
  <c r="F302"/>
  <c r="H301"/>
  <c r="F301"/>
  <c r="H300"/>
  <c r="F300"/>
  <c r="H299"/>
  <c r="F299"/>
  <c r="H298"/>
  <c r="F298"/>
  <c r="F312" s="1"/>
  <c r="H290"/>
  <c r="F290"/>
  <c r="I289"/>
  <c r="G289"/>
  <c r="I288"/>
  <c r="G288"/>
  <c r="I287"/>
  <c r="G287"/>
  <c r="I286"/>
  <c r="G286"/>
  <c r="I285"/>
  <c r="G285"/>
  <c r="I284"/>
  <c r="G284"/>
  <c r="I283"/>
  <c r="G283"/>
  <c r="I282"/>
  <c r="G282"/>
  <c r="I281"/>
  <c r="G281"/>
  <c r="I280"/>
  <c r="G280"/>
  <c r="I279"/>
  <c r="G279"/>
  <c r="I278"/>
  <c r="G278"/>
  <c r="I277"/>
  <c r="G277"/>
  <c r="I276"/>
  <c r="G276"/>
  <c r="I275"/>
  <c r="G275"/>
  <c r="I274"/>
  <c r="G274"/>
  <c r="I273"/>
  <c r="G273"/>
  <c r="I272"/>
  <c r="G272"/>
  <c r="I271"/>
  <c r="G271"/>
  <c r="I270"/>
  <c r="G270"/>
  <c r="I269"/>
  <c r="I268"/>
  <c r="G268"/>
  <c r="I267"/>
  <c r="G267"/>
  <c r="I266"/>
  <c r="G266"/>
  <c r="I233"/>
  <c r="I232"/>
  <c r="I231"/>
  <c r="I230"/>
  <c r="I229"/>
  <c r="I228"/>
  <c r="I227"/>
  <c r="I226"/>
  <c r="I225"/>
  <c r="I224"/>
  <c r="I223"/>
  <c r="I222"/>
  <c r="G222"/>
  <c r="I221"/>
  <c r="G221"/>
  <c r="I220"/>
  <c r="G220"/>
  <c r="I219"/>
  <c r="G219"/>
  <c r="I218"/>
  <c r="G218"/>
  <c r="I217"/>
  <c r="G217"/>
  <c r="I216"/>
  <c r="G216"/>
  <c r="I215"/>
  <c r="G215"/>
  <c r="I214"/>
  <c r="G214"/>
  <c r="I213"/>
  <c r="G213"/>
  <c r="I212"/>
  <c r="G212"/>
  <c r="I211"/>
  <c r="G211"/>
  <c r="I210"/>
  <c r="G210"/>
  <c r="I209"/>
  <c r="G209"/>
  <c r="I208"/>
  <c r="G208"/>
  <c r="I207"/>
  <c r="G207"/>
  <c r="I206"/>
  <c r="G206"/>
  <c r="I205"/>
  <c r="G205"/>
  <c r="I204"/>
  <c r="G204"/>
  <c r="I203"/>
  <c r="G203"/>
  <c r="I202"/>
  <c r="G202"/>
  <c r="I201"/>
  <c r="G201"/>
  <c r="I200"/>
  <c r="G200"/>
  <c r="I199"/>
  <c r="G199"/>
  <c r="I198"/>
  <c r="G198"/>
  <c r="I197"/>
  <c r="G197"/>
  <c r="I196"/>
  <c r="G196"/>
  <c r="I195"/>
  <c r="G195"/>
  <c r="I194"/>
  <c r="G194"/>
  <c r="I193"/>
  <c r="G193"/>
  <c r="I192"/>
  <c r="G192"/>
  <c r="I191"/>
  <c r="G191"/>
  <c r="I190"/>
  <c r="G190"/>
  <c r="I189"/>
  <c r="G189"/>
  <c r="I188"/>
  <c r="G188"/>
  <c r="I187"/>
  <c r="G187"/>
  <c r="I186"/>
  <c r="G186"/>
  <c r="I185"/>
  <c r="G185"/>
  <c r="I184"/>
  <c r="G184"/>
  <c r="I183"/>
  <c r="G183"/>
  <c r="I182"/>
  <c r="G182"/>
  <c r="I181"/>
  <c r="G181"/>
  <c r="I180"/>
  <c r="G180"/>
  <c r="I179"/>
  <c r="G179"/>
  <c r="I178"/>
  <c r="G178"/>
  <c r="I177"/>
  <c r="G177"/>
  <c r="I176"/>
  <c r="G176"/>
  <c r="I175"/>
  <c r="G175"/>
  <c r="I174"/>
  <c r="G174"/>
  <c r="I173"/>
  <c r="G173"/>
  <c r="I172"/>
  <c r="G172"/>
  <c r="I171"/>
  <c r="G171"/>
  <c r="I170"/>
  <c r="G170"/>
  <c r="I169"/>
  <c r="G169"/>
  <c r="I168"/>
  <c r="G168"/>
  <c r="I167"/>
  <c r="G167"/>
  <c r="I166"/>
  <c r="G166"/>
  <c r="I165"/>
  <c r="G165"/>
  <c r="I164"/>
  <c r="G164"/>
  <c r="I163"/>
  <c r="G163"/>
  <c r="I162"/>
  <c r="G162"/>
  <c r="I161"/>
  <c r="G161"/>
  <c r="I160"/>
  <c r="G160"/>
  <c r="I159"/>
  <c r="G159"/>
  <c r="I158"/>
  <c r="G158"/>
  <c r="I157"/>
  <c r="G157"/>
  <c r="I156"/>
  <c r="G156"/>
  <c r="I155"/>
  <c r="G155"/>
  <c r="I154"/>
  <c r="G154"/>
  <c r="I153"/>
  <c r="G153"/>
  <c r="I152"/>
  <c r="G152"/>
  <c r="I151"/>
  <c r="G151"/>
  <c r="I150"/>
  <c r="G150"/>
  <c r="I149"/>
  <c r="G149"/>
  <c r="I148"/>
  <c r="G148"/>
  <c r="I147"/>
  <c r="G147"/>
  <c r="I146"/>
  <c r="G146"/>
  <c r="I145"/>
  <c r="G145"/>
  <c r="I144"/>
  <c r="G144"/>
  <c r="I143"/>
  <c r="G143"/>
  <c r="I142"/>
  <c r="G142"/>
  <c r="I141"/>
  <c r="G141"/>
  <c r="I140"/>
  <c r="G140"/>
  <c r="I139"/>
  <c r="G139"/>
  <c r="I138"/>
  <c r="G138"/>
  <c r="I137"/>
  <c r="G137"/>
  <c r="I136"/>
  <c r="G136"/>
  <c r="I135"/>
  <c r="G135"/>
  <c r="I134"/>
  <c r="G134"/>
  <c r="I133"/>
  <c r="G133"/>
  <c r="I132"/>
  <c r="G132"/>
  <c r="I131"/>
  <c r="G131"/>
  <c r="I130"/>
  <c r="G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I100"/>
  <c r="G100"/>
  <c r="I99"/>
  <c r="G99"/>
  <c r="I98"/>
  <c r="G98"/>
  <c r="I97"/>
  <c r="G97"/>
  <c r="I96"/>
  <c r="G96"/>
  <c r="I95"/>
  <c r="G95"/>
  <c r="I94"/>
  <c r="G94"/>
  <c r="I93"/>
  <c r="G93"/>
  <c r="I92"/>
  <c r="G92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H353" l="1"/>
  <c r="G290"/>
  <c r="I290"/>
  <c r="H312"/>
  <c r="F353"/>
  <c r="F912" i="2"/>
  <c r="F906"/>
  <c r="G115" i="4" l="1"/>
  <c r="E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F115" l="1"/>
  <c r="H115"/>
  <c r="E93"/>
  <c r="G92"/>
  <c r="F92"/>
  <c r="H92" s="1"/>
  <c r="G91"/>
  <c r="F91"/>
  <c r="H91" s="1"/>
  <c r="G90"/>
  <c r="F90"/>
  <c r="H90" s="1"/>
  <c r="G89"/>
  <c r="F89"/>
  <c r="H89" s="1"/>
  <c r="G88"/>
  <c r="F88"/>
  <c r="H88" s="1"/>
  <c r="G87"/>
  <c r="F87"/>
  <c r="H87" s="1"/>
  <c r="G86"/>
  <c r="F86"/>
  <c r="H86" s="1"/>
  <c r="G85"/>
  <c r="F85"/>
  <c r="H85" s="1"/>
  <c r="G84"/>
  <c r="F84"/>
  <c r="H84" s="1"/>
  <c r="G83"/>
  <c r="F83"/>
  <c r="H83" s="1"/>
  <c r="G82"/>
  <c r="F82"/>
  <c r="H82" s="1"/>
  <c r="G81"/>
  <c r="F81"/>
  <c r="H81" s="1"/>
  <c r="G80"/>
  <c r="F80"/>
  <c r="H80" s="1"/>
  <c r="G79"/>
  <c r="F79"/>
  <c r="H79" s="1"/>
  <c r="G78"/>
  <c r="F78"/>
  <c r="H78" s="1"/>
  <c r="G77"/>
  <c r="F77"/>
  <c r="H77" s="1"/>
  <c r="G76"/>
  <c r="F76"/>
  <c r="H76" s="1"/>
  <c r="G75"/>
  <c r="F75"/>
  <c r="H75" s="1"/>
  <c r="G74"/>
  <c r="F74"/>
  <c r="H74" s="1"/>
  <c r="G73"/>
  <c r="F73"/>
  <c r="H73" s="1"/>
  <c r="G72"/>
  <c r="F72"/>
  <c r="H72" s="1"/>
  <c r="G71"/>
  <c r="F71"/>
  <c r="H71" s="1"/>
  <c r="G70"/>
  <c r="F70"/>
  <c r="G69"/>
  <c r="G93" s="1"/>
  <c r="F69"/>
  <c r="H69" s="1"/>
  <c r="F93" l="1"/>
  <c r="H70"/>
  <c r="H93" s="1"/>
  <c r="H61" l="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F43"/>
  <c r="I43" s="1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61" l="1"/>
  <c r="F61"/>
  <c r="G43"/>
  <c r="G61" s="1"/>
  <c r="I188" i="3"/>
  <c r="I187"/>
  <c r="G186"/>
  <c r="I186" s="1"/>
  <c r="G185"/>
  <c r="I185" s="1"/>
  <c r="G184"/>
  <c r="I184" s="1"/>
  <c r="G183"/>
  <c r="I183" s="1"/>
  <c r="G182"/>
  <c r="I182" s="1"/>
  <c r="G181"/>
  <c r="I181" s="1"/>
  <c r="G180"/>
  <c r="I180" s="1"/>
  <c r="G179"/>
  <c r="I179" s="1"/>
  <c r="G178"/>
  <c r="I178" s="1"/>
  <c r="G177"/>
  <c r="I177" s="1"/>
  <c r="G176"/>
  <c r="I176" s="1"/>
  <c r="G175"/>
  <c r="I175" s="1"/>
  <c r="G174"/>
  <c r="I174" s="1"/>
  <c r="G173"/>
  <c r="I173" s="1"/>
  <c r="G172"/>
  <c r="I172" s="1"/>
  <c r="G171"/>
  <c r="I171" s="1"/>
  <c r="G170"/>
  <c r="I170" s="1"/>
  <c r="G169"/>
  <c r="I169" s="1"/>
  <c r="G168"/>
  <c r="I168" s="1"/>
  <c r="G167"/>
  <c r="I167" s="1"/>
  <c r="G166"/>
  <c r="I166" s="1"/>
  <c r="I165"/>
  <c r="G164"/>
  <c r="I164" s="1"/>
  <c r="G163"/>
  <c r="I163" s="1"/>
  <c r="G162"/>
  <c r="I162" s="1"/>
  <c r="G161"/>
  <c r="I161" s="1"/>
  <c r="G160"/>
  <c r="I160" s="1"/>
  <c r="G159"/>
  <c r="I159" s="1"/>
  <c r="G158"/>
  <c r="I158" s="1"/>
  <c r="G157"/>
  <c r="I157" s="1"/>
  <c r="G156"/>
  <c r="I156" s="1"/>
  <c r="G155"/>
  <c r="I155" s="1"/>
  <c r="G154"/>
  <c r="I154" s="1"/>
  <c r="G153"/>
  <c r="I153" s="1"/>
  <c r="G152"/>
  <c r="I152" s="1"/>
  <c r="G151"/>
  <c r="I151" s="1"/>
  <c r="G150"/>
  <c r="I150" s="1"/>
  <c r="G149"/>
  <c r="I149" s="1"/>
  <c r="G148"/>
  <c r="I148" s="1"/>
  <c r="G147"/>
  <c r="I147" s="1"/>
  <c r="G146"/>
  <c r="I146" s="1"/>
  <c r="G145"/>
  <c r="I145" s="1"/>
  <c r="G144"/>
  <c r="I144" s="1"/>
  <c r="G143"/>
  <c r="I143" s="1"/>
  <c r="G142"/>
  <c r="I142" s="1"/>
  <c r="G141"/>
  <c r="I141" s="1"/>
  <c r="G140"/>
  <c r="I140" s="1"/>
  <c r="G139"/>
  <c r="I139" s="1"/>
  <c r="G138"/>
  <c r="I138" s="1"/>
  <c r="G137"/>
  <c r="I137" s="1"/>
  <c r="G136"/>
  <c r="I136" s="1"/>
  <c r="G135"/>
  <c r="I135" s="1"/>
  <c r="G134"/>
  <c r="I134" s="1"/>
  <c r="G133"/>
  <c r="I133" s="1"/>
  <c r="G132"/>
  <c r="I132" s="1"/>
  <c r="G131"/>
  <c r="I131" s="1"/>
  <c r="G130"/>
  <c r="I130" s="1"/>
  <c r="G129"/>
  <c r="I129" s="1"/>
  <c r="G128"/>
  <c r="I128" s="1"/>
  <c r="G127"/>
  <c r="I127" s="1"/>
  <c r="G126"/>
  <c r="I126" s="1"/>
  <c r="G125"/>
  <c r="I125" s="1"/>
  <c r="G124"/>
  <c r="I124" s="1"/>
  <c r="G119"/>
  <c r="I119" s="1"/>
  <c r="G118"/>
  <c r="I118" s="1"/>
  <c r="G117"/>
  <c r="I117" s="1"/>
  <c r="G116"/>
  <c r="I116" s="1"/>
  <c r="G115"/>
  <c r="I115" s="1"/>
  <c r="G114"/>
  <c r="I114" s="1"/>
  <c r="G113"/>
  <c r="I113" s="1"/>
  <c r="G112"/>
  <c r="I112" s="1"/>
  <c r="G111"/>
  <c r="I111" s="1"/>
  <c r="G110"/>
  <c r="I110" s="1"/>
  <c r="G109"/>
  <c r="I109" s="1"/>
  <c r="G108"/>
  <c r="I108" s="1"/>
  <c r="G107"/>
  <c r="I107" s="1"/>
  <c r="G106"/>
  <c r="I106" s="1"/>
  <c r="G105"/>
  <c r="I105" s="1"/>
  <c r="G104"/>
  <c r="I104" s="1"/>
  <c r="G103"/>
  <c r="I103" s="1"/>
  <c r="G102"/>
  <c r="I102" s="1"/>
  <c r="G101"/>
  <c r="I101" s="1"/>
  <c r="G100"/>
  <c r="I100" s="1"/>
  <c r="G99"/>
  <c r="I99" s="1"/>
  <c r="G98"/>
  <c r="I98" s="1"/>
  <c r="G97"/>
  <c r="I97" s="1"/>
  <c r="G96"/>
  <c r="I96" s="1"/>
  <c r="G95"/>
  <c r="I95" s="1"/>
  <c r="G94"/>
  <c r="I94" s="1"/>
  <c r="G93"/>
  <c r="I93" s="1"/>
  <c r="G92"/>
  <c r="I92" s="1"/>
  <c r="G91"/>
  <c r="I91" s="1"/>
  <c r="G90"/>
  <c r="I90" s="1"/>
  <c r="G89"/>
  <c r="I89" s="1"/>
  <c r="G88"/>
  <c r="I88" s="1"/>
  <c r="G87"/>
  <c r="I87" s="1"/>
  <c r="G86"/>
  <c r="I86" s="1"/>
  <c r="G85"/>
  <c r="I85" s="1"/>
  <c r="G84"/>
  <c r="I84" s="1"/>
  <c r="G83"/>
  <c r="I83" s="1"/>
  <c r="G82"/>
  <c r="I82" s="1"/>
  <c r="G81"/>
  <c r="I81" s="1"/>
  <c r="G80"/>
  <c r="I80" s="1"/>
  <c r="G79"/>
  <c r="I79" s="1"/>
  <c r="G78"/>
  <c r="I78" s="1"/>
  <c r="G77"/>
  <c r="I77" s="1"/>
  <c r="G76"/>
  <c r="I76" s="1"/>
  <c r="G75"/>
  <c r="I75" s="1"/>
  <c r="G74"/>
  <c r="I74" s="1"/>
  <c r="G73"/>
  <c r="I73" s="1"/>
  <c r="I72"/>
  <c r="G71"/>
  <c r="I71" s="1"/>
  <c r="G70"/>
  <c r="I70" s="1"/>
  <c r="G69"/>
  <c r="I69" s="1"/>
  <c r="G68"/>
  <c r="I68" s="1"/>
  <c r="G67"/>
  <c r="I67" s="1"/>
  <c r="G66"/>
  <c r="I66" s="1"/>
  <c r="G65"/>
  <c r="I65" s="1"/>
  <c r="G64"/>
  <c r="I64" s="1"/>
  <c r="G63"/>
  <c r="I63" s="1"/>
  <c r="G62"/>
  <c r="I62" s="1"/>
  <c r="G61"/>
  <c r="I61" s="1"/>
  <c r="G60"/>
  <c r="I60" s="1"/>
  <c r="G59"/>
  <c r="I59" s="1"/>
  <c r="G58"/>
  <c r="I58" s="1"/>
  <c r="G57"/>
  <c r="I57" s="1"/>
  <c r="G56"/>
  <c r="I56" s="1"/>
  <c r="G55"/>
  <c r="I55" s="1"/>
  <c r="G54"/>
  <c r="I54" s="1"/>
  <c r="G53"/>
  <c r="I53" s="1"/>
  <c r="G52"/>
  <c r="I52" s="1"/>
  <c r="G51"/>
  <c r="I51" s="1"/>
  <c r="G50"/>
  <c r="I50" s="1"/>
  <c r="G49"/>
  <c r="I49" s="1"/>
  <c r="G48"/>
  <c r="I48" s="1"/>
  <c r="G47"/>
  <c r="I47" s="1"/>
  <c r="G46"/>
  <c r="I46" s="1"/>
  <c r="G45"/>
  <c r="I45" s="1"/>
  <c r="G44"/>
  <c r="I44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I13"/>
  <c r="G12"/>
  <c r="I12" s="1"/>
  <c r="G11"/>
  <c r="I11" s="1"/>
  <c r="G10"/>
  <c r="I10" s="1"/>
  <c r="I881" i="2" l="1"/>
  <c r="G881"/>
  <c r="H880"/>
  <c r="J880" s="1"/>
  <c r="H879"/>
  <c r="J879" s="1"/>
  <c r="H878"/>
  <c r="J878" s="1"/>
  <c r="H877"/>
  <c r="J877" s="1"/>
  <c r="H876"/>
  <c r="J876" s="1"/>
  <c r="H875"/>
  <c r="J875" s="1"/>
  <c r="H874"/>
  <c r="J874" s="1"/>
  <c r="H873"/>
  <c r="J873" s="1"/>
  <c r="H872"/>
  <c r="J872" s="1"/>
  <c r="H871"/>
  <c r="J871" s="1"/>
  <c r="H870"/>
  <c r="J870" s="1"/>
  <c r="H869"/>
  <c r="J869" s="1"/>
  <c r="H868"/>
  <c r="J868" s="1"/>
  <c r="H867"/>
  <c r="J867" s="1"/>
  <c r="H866"/>
  <c r="J866" s="1"/>
  <c r="H865"/>
  <c r="J865" s="1"/>
  <c r="H864"/>
  <c r="J864" s="1"/>
  <c r="H863"/>
  <c r="H881" l="1"/>
  <c r="J863"/>
  <c r="J881" s="1"/>
  <c r="I851"/>
  <c r="H850"/>
  <c r="J850" s="1"/>
  <c r="H849"/>
  <c r="J849" s="1"/>
  <c r="H848"/>
  <c r="J848" s="1"/>
  <c r="H847"/>
  <c r="J847" s="1"/>
  <c r="H846"/>
  <c r="J846" s="1"/>
  <c r="H845"/>
  <c r="J845" s="1"/>
  <c r="H844"/>
  <c r="J844" s="1"/>
  <c r="H843"/>
  <c r="J843" s="1"/>
  <c r="H842"/>
  <c r="J842" s="1"/>
  <c r="H841"/>
  <c r="J841" s="1"/>
  <c r="H840"/>
  <c r="J840" s="1"/>
  <c r="H839"/>
  <c r="J839" s="1"/>
  <c r="H838"/>
  <c r="J838" s="1"/>
  <c r="H837"/>
  <c r="J837" s="1"/>
  <c r="H836"/>
  <c r="J836" s="1"/>
  <c r="H835"/>
  <c r="H851" l="1"/>
  <c r="J835"/>
  <c r="J851" s="1"/>
  <c r="F911" l="1"/>
  <c r="F910"/>
  <c r="F909"/>
  <c r="F908"/>
  <c r="F907"/>
  <c r="F924" s="1"/>
  <c r="E896"/>
  <c r="J823" l="1"/>
  <c r="K815"/>
  <c r="I815"/>
  <c r="K814"/>
  <c r="I814"/>
  <c r="K813"/>
  <c r="I813"/>
  <c r="K812"/>
  <c r="I812"/>
  <c r="K811"/>
  <c r="I811"/>
  <c r="K810"/>
  <c r="I810"/>
  <c r="K809"/>
  <c r="I809"/>
  <c r="K808"/>
  <c r="I808"/>
  <c r="K807"/>
  <c r="I807"/>
  <c r="K806"/>
  <c r="I806"/>
  <c r="K805"/>
  <c r="I805"/>
  <c r="K804"/>
  <c r="I804"/>
  <c r="K803"/>
  <c r="I803"/>
  <c r="K802"/>
  <c r="I802"/>
  <c r="K801"/>
  <c r="I801"/>
  <c r="K800"/>
  <c r="I800"/>
  <c r="K799"/>
  <c r="I799"/>
  <c r="K798"/>
  <c r="I798"/>
  <c r="K797"/>
  <c r="I797"/>
  <c r="K796"/>
  <c r="I796"/>
  <c r="K795"/>
  <c r="I795"/>
  <c r="K794"/>
  <c r="I794"/>
  <c r="K793"/>
  <c r="I793"/>
  <c r="K792"/>
  <c r="I792"/>
  <c r="K791"/>
  <c r="I791"/>
  <c r="K790"/>
  <c r="I790"/>
  <c r="K789"/>
  <c r="I789"/>
  <c r="K788"/>
  <c r="I788"/>
  <c r="K787"/>
  <c r="I787"/>
  <c r="K786"/>
  <c r="I786"/>
  <c r="K785"/>
  <c r="I785"/>
  <c r="K784"/>
  <c r="I784"/>
  <c r="K783"/>
  <c r="I783"/>
  <c r="K782"/>
  <c r="I782"/>
  <c r="K781"/>
  <c r="I781"/>
  <c r="K780"/>
  <c r="I780"/>
  <c r="J636"/>
  <c r="K635"/>
  <c r="I635"/>
  <c r="K618"/>
  <c r="I618"/>
  <c r="K617"/>
  <c r="I617"/>
  <c r="K616"/>
  <c r="I616"/>
  <c r="K615"/>
  <c r="I615"/>
  <c r="K614"/>
  <c r="I614"/>
  <c r="K613"/>
  <c r="I613"/>
  <c r="K612"/>
  <c r="I612"/>
  <c r="K611"/>
  <c r="I611"/>
  <c r="K610"/>
  <c r="I610"/>
  <c r="K609"/>
  <c r="I609"/>
  <c r="K608"/>
  <c r="I608"/>
  <c r="K607"/>
  <c r="I607"/>
  <c r="K606"/>
  <c r="I606"/>
  <c r="K605"/>
  <c r="I605"/>
  <c r="K604"/>
  <c r="I604"/>
  <c r="I603"/>
  <c r="K603" s="1"/>
  <c r="I602"/>
  <c r="K602" s="1"/>
  <c r="K601"/>
  <c r="I601"/>
  <c r="K600"/>
  <c r="I600"/>
  <c r="K599"/>
  <c r="I599"/>
  <c r="I636" s="1"/>
  <c r="J596"/>
  <c r="K595"/>
  <c r="I595"/>
  <c r="K554"/>
  <c r="I554"/>
  <c r="K553"/>
  <c r="I553"/>
  <c r="K552"/>
  <c r="I552"/>
  <c r="K551"/>
  <c r="I551"/>
  <c r="K550"/>
  <c r="I550"/>
  <c r="K549"/>
  <c r="I549"/>
  <c r="K548"/>
  <c r="I548"/>
  <c r="K547"/>
  <c r="I547"/>
  <c r="K546"/>
  <c r="I546"/>
  <c r="K545"/>
  <c r="I545"/>
  <c r="K544"/>
  <c r="I544"/>
  <c r="K543"/>
  <c r="I543"/>
  <c r="K542"/>
  <c r="I542"/>
  <c r="K541"/>
  <c r="I541"/>
  <c r="K540"/>
  <c r="I540"/>
  <c r="K539"/>
  <c r="I539"/>
  <c r="K538"/>
  <c r="I538"/>
  <c r="K537"/>
  <c r="I537"/>
  <c r="K536"/>
  <c r="I536"/>
  <c r="K535"/>
  <c r="I535"/>
  <c r="K534"/>
  <c r="I534"/>
  <c r="K533"/>
  <c r="I533"/>
  <c r="K532"/>
  <c r="I532"/>
  <c r="K531"/>
  <c r="I531"/>
  <c r="K530"/>
  <c r="I530"/>
  <c r="K529"/>
  <c r="I529"/>
  <c r="K528"/>
  <c r="I528"/>
  <c r="K527"/>
  <c r="I527"/>
  <c r="K526"/>
  <c r="I526"/>
  <c r="K525"/>
  <c r="I525"/>
  <c r="K524"/>
  <c r="I524"/>
  <c r="K523"/>
  <c r="I523"/>
  <c r="K522"/>
  <c r="I522"/>
  <c r="K521"/>
  <c r="I521"/>
  <c r="K520"/>
  <c r="I520"/>
  <c r="K519"/>
  <c r="I519"/>
  <c r="K518"/>
  <c r="I518"/>
  <c r="K517"/>
  <c r="I517"/>
  <c r="K516"/>
  <c r="I516"/>
  <c r="K515"/>
  <c r="I515"/>
  <c r="K514"/>
  <c r="I514"/>
  <c r="K513"/>
  <c r="I513"/>
  <c r="K512"/>
  <c r="I512"/>
  <c r="K511"/>
  <c r="I511"/>
  <c r="K510"/>
  <c r="I510"/>
  <c r="K509"/>
  <c r="I509"/>
  <c r="K507"/>
  <c r="I507"/>
  <c r="K506"/>
  <c r="I506"/>
  <c r="I505"/>
  <c r="K505" s="1"/>
  <c r="K504"/>
  <c r="I504"/>
  <c r="K503"/>
  <c r="I503"/>
  <c r="K502"/>
  <c r="I502"/>
  <c r="K501"/>
  <c r="I501"/>
  <c r="K500"/>
  <c r="I500"/>
  <c r="J496"/>
  <c r="K495"/>
  <c r="I495"/>
  <c r="K482"/>
  <c r="I482"/>
  <c r="K481"/>
  <c r="I481"/>
  <c r="K480"/>
  <c r="I480"/>
  <c r="K479"/>
  <c r="I479"/>
  <c r="K478"/>
  <c r="I478"/>
  <c r="K477"/>
  <c r="I477"/>
  <c r="K476"/>
  <c r="I476"/>
  <c r="K475"/>
  <c r="I475"/>
  <c r="K474"/>
  <c r="I474"/>
  <c r="K473"/>
  <c r="I473"/>
  <c r="K472"/>
  <c r="I472"/>
  <c r="K471"/>
  <c r="I471"/>
  <c r="K470"/>
  <c r="I470"/>
  <c r="K469"/>
  <c r="I469"/>
  <c r="K468"/>
  <c r="I468"/>
  <c r="K467"/>
  <c r="I467"/>
  <c r="K466"/>
  <c r="I466"/>
  <c r="K465"/>
  <c r="I465"/>
  <c r="K464"/>
  <c r="I464"/>
  <c r="K463"/>
  <c r="I463"/>
  <c r="K462"/>
  <c r="I462"/>
  <c r="I461"/>
  <c r="J458"/>
  <c r="K455"/>
  <c r="K435"/>
  <c r="I435"/>
  <c r="K427"/>
  <c r="I427"/>
  <c r="K426"/>
  <c r="I426"/>
  <c r="K425"/>
  <c r="I425"/>
  <c r="K424"/>
  <c r="I424"/>
  <c r="K423"/>
  <c r="I423"/>
  <c r="K422"/>
  <c r="I422"/>
  <c r="K421"/>
  <c r="I421"/>
  <c r="K420"/>
  <c r="I420"/>
  <c r="K419"/>
  <c r="I419"/>
  <c r="K418"/>
  <c r="I418"/>
  <c r="K417"/>
  <c r="I417"/>
  <c r="K416"/>
  <c r="I416"/>
  <c r="K415"/>
  <c r="I415"/>
  <c r="K414"/>
  <c r="I414"/>
  <c r="K413"/>
  <c r="I413"/>
  <c r="K412"/>
  <c r="I412"/>
  <c r="K411"/>
  <c r="I411"/>
  <c r="K410"/>
  <c r="I410"/>
  <c r="K409"/>
  <c r="I409"/>
  <c r="K408"/>
  <c r="I408"/>
  <c r="K407"/>
  <c r="I407"/>
  <c r="K406"/>
  <c r="I406"/>
  <c r="K405"/>
  <c r="I405"/>
  <c r="K404"/>
  <c r="I404"/>
  <c r="K403"/>
  <c r="I403"/>
  <c r="K402"/>
  <c r="I402"/>
  <c r="K401"/>
  <c r="I401"/>
  <c r="K400"/>
  <c r="I400"/>
  <c r="K399"/>
  <c r="I399"/>
  <c r="K398"/>
  <c r="I398"/>
  <c r="K397"/>
  <c r="I397"/>
  <c r="K396"/>
  <c r="I396"/>
  <c r="K395"/>
  <c r="I395"/>
  <c r="K394"/>
  <c r="I394"/>
  <c r="K393"/>
  <c r="I393"/>
  <c r="K392"/>
  <c r="I392"/>
  <c r="K391"/>
  <c r="I391"/>
  <c r="K390"/>
  <c r="I390"/>
  <c r="K389"/>
  <c r="I389"/>
  <c r="K388"/>
  <c r="I388"/>
  <c r="K387"/>
  <c r="I387"/>
  <c r="K386"/>
  <c r="I386"/>
  <c r="K385"/>
  <c r="I385"/>
  <c r="K384"/>
  <c r="I384"/>
  <c r="K383"/>
  <c r="I383"/>
  <c r="K382"/>
  <c r="I382"/>
  <c r="K381"/>
  <c r="I381"/>
  <c r="K380"/>
  <c r="I380"/>
  <c r="K379"/>
  <c r="I379"/>
  <c r="K378"/>
  <c r="I378"/>
  <c r="K377"/>
  <c r="I377"/>
  <c r="K376"/>
  <c r="I376"/>
  <c r="K375"/>
  <c r="I375"/>
  <c r="I374"/>
  <c r="K374" s="1"/>
  <c r="K373"/>
  <c r="I373"/>
  <c r="K372"/>
  <c r="I372"/>
  <c r="K370"/>
  <c r="I370"/>
  <c r="K369"/>
  <c r="I369"/>
  <c r="K368"/>
  <c r="I368"/>
  <c r="K367"/>
  <c r="I367"/>
  <c r="I366"/>
  <c r="K366" s="1"/>
  <c r="K365"/>
  <c r="I365"/>
  <c r="K364"/>
  <c r="I364"/>
  <c r="K359"/>
  <c r="I359"/>
  <c r="K358"/>
  <c r="I358"/>
  <c r="K357"/>
  <c r="I357"/>
  <c r="K343"/>
  <c r="I343"/>
  <c r="K342"/>
  <c r="I342"/>
  <c r="K341"/>
  <c r="I341"/>
  <c r="K340"/>
  <c r="I340"/>
  <c r="K339"/>
  <c r="I339"/>
  <c r="K338"/>
  <c r="I338"/>
  <c r="K337"/>
  <c r="I337"/>
  <c r="K336"/>
  <c r="I336"/>
  <c r="K335"/>
  <c r="I335"/>
  <c r="K334"/>
  <c r="I334"/>
  <c r="K333"/>
  <c r="I333"/>
  <c r="K332"/>
  <c r="I332"/>
  <c r="K331"/>
  <c r="I331"/>
  <c r="K330"/>
  <c r="I330"/>
  <c r="K329"/>
  <c r="I329"/>
  <c r="K328"/>
  <c r="I328"/>
  <c r="K327"/>
  <c r="I327"/>
  <c r="K326"/>
  <c r="I326"/>
  <c r="K325"/>
  <c r="I325"/>
  <c r="K324"/>
  <c r="I324"/>
  <c r="K319"/>
  <c r="I319"/>
  <c r="K318"/>
  <c r="I318"/>
  <c r="K317"/>
  <c r="I317"/>
  <c r="K316"/>
  <c r="I316"/>
  <c r="K315"/>
  <c r="I315"/>
  <c r="K314"/>
  <c r="I314"/>
  <c r="K312"/>
  <c r="I312"/>
  <c r="K311"/>
  <c r="I311"/>
  <c r="I310"/>
  <c r="I309"/>
  <c r="K300"/>
  <c r="I300"/>
  <c r="I263"/>
  <c r="K263" s="1"/>
  <c r="K230"/>
  <c r="I230"/>
  <c r="K223"/>
  <c r="I223"/>
  <c r="K194"/>
  <c r="I194"/>
  <c r="K183"/>
  <c r="I183"/>
  <c r="K182"/>
  <c r="I182"/>
  <c r="K181"/>
  <c r="I181"/>
  <c r="K180"/>
  <c r="I180"/>
  <c r="K179"/>
  <c r="I179"/>
  <c r="K178"/>
  <c r="I178"/>
  <c r="K177"/>
  <c r="I177"/>
  <c r="K176"/>
  <c r="I176"/>
  <c r="K175"/>
  <c r="I175"/>
  <c r="K174"/>
  <c r="I174"/>
  <c r="K173"/>
  <c r="I173"/>
  <c r="K172"/>
  <c r="I172"/>
  <c r="K171"/>
  <c r="I171"/>
  <c r="K170"/>
  <c r="I170"/>
  <c r="K169"/>
  <c r="I169"/>
  <c r="K168"/>
  <c r="I168"/>
  <c r="K167"/>
  <c r="I167"/>
  <c r="K166"/>
  <c r="I166"/>
  <c r="K165"/>
  <c r="I165"/>
  <c r="K164"/>
  <c r="I164"/>
  <c r="K163"/>
  <c r="I163"/>
  <c r="K162"/>
  <c r="I162"/>
  <c r="K161"/>
  <c r="I161"/>
  <c r="K160"/>
  <c r="I160"/>
  <c r="K159"/>
  <c r="I159"/>
  <c r="K158"/>
  <c r="I158"/>
  <c r="K157"/>
  <c r="I157"/>
  <c r="K156"/>
  <c r="I156"/>
  <c r="K155"/>
  <c r="I155"/>
  <c r="K154"/>
  <c r="I154"/>
  <c r="K153"/>
  <c r="I153"/>
  <c r="K152"/>
  <c r="I152"/>
  <c r="K151"/>
  <c r="I151"/>
  <c r="K150"/>
  <c r="I150"/>
  <c r="K149"/>
  <c r="I149"/>
  <c r="K148"/>
  <c r="I148"/>
  <c r="K147"/>
  <c r="I147"/>
  <c r="K146"/>
  <c r="I146"/>
  <c r="K145"/>
  <c r="I145"/>
  <c r="K144"/>
  <c r="I144"/>
  <c r="K143"/>
  <c r="I143"/>
  <c r="K142"/>
  <c r="I142"/>
  <c r="K141"/>
  <c r="I141"/>
  <c r="K140"/>
  <c r="I140"/>
  <c r="K139"/>
  <c r="I139"/>
  <c r="K138"/>
  <c r="I138"/>
  <c r="K137"/>
  <c r="I137"/>
  <c r="K136"/>
  <c r="I136"/>
  <c r="K135"/>
  <c r="I135"/>
  <c r="K134"/>
  <c r="I134"/>
  <c r="K133"/>
  <c r="I133"/>
  <c r="K132"/>
  <c r="I132"/>
  <c r="K131"/>
  <c r="I131"/>
  <c r="K130"/>
  <c r="I130"/>
  <c r="K129"/>
  <c r="I129"/>
  <c r="K128"/>
  <c r="I128"/>
  <c r="K127"/>
  <c r="I127"/>
  <c r="K126"/>
  <c r="I126"/>
  <c r="K125"/>
  <c r="I125"/>
  <c r="K124"/>
  <c r="I124"/>
  <c r="K123"/>
  <c r="I123"/>
  <c r="K122"/>
  <c r="I122"/>
  <c r="K121"/>
  <c r="I121"/>
  <c r="K120"/>
  <c r="I120"/>
  <c r="K119"/>
  <c r="I119"/>
  <c r="K118"/>
  <c r="I118"/>
  <c r="K117"/>
  <c r="I117"/>
  <c r="K116"/>
  <c r="I116"/>
  <c r="K115"/>
  <c r="I115"/>
  <c r="K114"/>
  <c r="I114"/>
  <c r="K113"/>
  <c r="I113"/>
  <c r="K112"/>
  <c r="I112"/>
  <c r="K111"/>
  <c r="I111"/>
  <c r="K110"/>
  <c r="I110"/>
  <c r="K109"/>
  <c r="I109"/>
  <c r="K108"/>
  <c r="I108"/>
  <c r="K107"/>
  <c r="I107"/>
  <c r="K106"/>
  <c r="I106"/>
  <c r="K105"/>
  <c r="I105"/>
  <c r="K104"/>
  <c r="I104"/>
  <c r="K103"/>
  <c r="I103"/>
  <c r="K102"/>
  <c r="I102"/>
  <c r="K101"/>
  <c r="I101"/>
  <c r="K100"/>
  <c r="I100"/>
  <c r="K99"/>
  <c r="I99"/>
  <c r="K98"/>
  <c r="I98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I86"/>
  <c r="K85"/>
  <c r="I85"/>
  <c r="K83"/>
  <c r="I83"/>
  <c r="K82"/>
  <c r="I82"/>
  <c r="K81"/>
  <c r="I81"/>
  <c r="K80"/>
  <c r="I80"/>
  <c r="K79"/>
  <c r="I79"/>
  <c r="K78"/>
  <c r="I78"/>
  <c r="K77"/>
  <c r="I77"/>
  <c r="K76"/>
  <c r="I76"/>
  <c r="K75"/>
  <c r="I75"/>
  <c r="K74"/>
  <c r="I74"/>
  <c r="K73"/>
  <c r="I73"/>
  <c r="K72"/>
  <c r="I72"/>
  <c r="K71"/>
  <c r="I71"/>
  <c r="K70"/>
  <c r="I70"/>
  <c r="K69"/>
  <c r="I69"/>
  <c r="K68"/>
  <c r="I68"/>
  <c r="K67"/>
  <c r="I67"/>
  <c r="K66"/>
  <c r="I66"/>
  <c r="K65"/>
  <c r="I65"/>
  <c r="K64"/>
  <c r="I64"/>
  <c r="K63"/>
  <c r="I63"/>
  <c r="K62"/>
  <c r="I62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J24"/>
  <c r="I24"/>
  <c r="K24" s="1"/>
  <c r="J23"/>
  <c r="J320" s="1"/>
  <c r="I23"/>
  <c r="K23" s="1"/>
  <c r="I22"/>
  <c r="K22" s="1"/>
  <c r="I21"/>
  <c r="K21" s="1"/>
  <c r="I20"/>
  <c r="K20" s="1"/>
  <c r="I19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K10"/>
  <c r="I10"/>
  <c r="I9"/>
  <c r="I496" l="1"/>
  <c r="K360"/>
  <c r="I458"/>
  <c r="I823"/>
  <c r="I360"/>
  <c r="I596"/>
  <c r="K823"/>
  <c r="K9"/>
  <c r="I320"/>
  <c r="K777"/>
  <c r="I777"/>
  <c r="K19"/>
  <c r="K320" s="1"/>
  <c r="K458"/>
  <c r="K636"/>
  <c r="K596"/>
  <c r="K461"/>
  <c r="K496" s="1"/>
  <c r="F896" l="1"/>
</calcChain>
</file>

<file path=xl/comments1.xml><?xml version="1.0" encoding="utf-8"?>
<comments xmlns="http://schemas.openxmlformats.org/spreadsheetml/2006/main">
  <authors>
    <author>Автор</author>
  </authors>
  <commentList>
    <comment ref="E56" authorId="0">
      <text>
        <r>
          <rPr>
            <b/>
            <sz val="9"/>
            <color indexed="81"/>
            <rFont val="Tahoma"/>
            <family val="2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9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<sst xmlns="http://schemas.openxmlformats.org/spreadsheetml/2006/main" count="8485" uniqueCount="3246">
  <si>
    <t>ք. Եղվարդ</t>
  </si>
  <si>
    <t>Հ/Հ</t>
  </si>
  <si>
    <t>գույքի անվանումը և համառոտ բնութագիրը</t>
  </si>
  <si>
    <t>թողարկման տարեթիվ</t>
  </si>
  <si>
    <t>ձ/բ և շ/հ տարեթիվ</t>
  </si>
  <si>
    <t>Չափման միավոր</t>
  </si>
  <si>
    <t>Գին</t>
  </si>
  <si>
    <t>Փաստացի</t>
  </si>
  <si>
    <t>Հաշվապահական</t>
  </si>
  <si>
    <t>քանակ</t>
  </si>
  <si>
    <t>ընդհանուր գումար</t>
  </si>
  <si>
    <t>²Ý³ëÝ³µáõÅ³ñ³ÝÇ ß»Ýù</t>
  </si>
  <si>
    <t>հատ</t>
  </si>
  <si>
    <t>ø³Õ³ù. ß»Ýù ºñ¨³ÝÛ³Ý 1</t>
  </si>
  <si>
    <t>Ð³Ï³Ï³ñÏï³ÛÇÝÇ ß»Ýù</t>
  </si>
  <si>
    <t>¼ÇÝ³ÙÃ»ñùÇ å³Ñ»ëï</t>
  </si>
  <si>
    <t>²ñí»ëïÇ ¹åñáóÇ ß»Ýù  բակով</t>
  </si>
  <si>
    <t>ê·á ëñ³Ñի շենք</t>
  </si>
  <si>
    <t>ÂÇí 1 մանկապարտեզի  ß»Ýù</t>
  </si>
  <si>
    <t>ÂÇí 2  մանկապարտեզի ß»Ýù  բակով</t>
  </si>
  <si>
    <t>Երևանյան 10ա շենքի 79,2քմ</t>
  </si>
  <si>
    <t>Ø³ñ½³¹³ßïÇ í³ñã³Ï³Ý ß»Ýù</t>
  </si>
  <si>
    <t>Ø³ñ½³¹³ßïÇ Ñ³Ý¹»ñÓ³ñ³Ý</t>
  </si>
  <si>
    <t>ºñ¨³ÝÛ³Ý 16/2 ß»Ýù</t>
  </si>
  <si>
    <t>Å³Ù³ÝóÇ ëñ³ÑÇ ß»Ýù</t>
  </si>
  <si>
    <t>Մշակույթի տան  շենք ցանկապատով</t>
  </si>
  <si>
    <t>Մշակույթի տան մշակ.կենտրոն</t>
  </si>
  <si>
    <t>Երևանյան թաղամասի ֆուտբոլի դաշտ</t>
  </si>
  <si>
    <t>ê³éÝ³ñ³Ý</t>
  </si>
  <si>
    <t>ê³é³Ý³ñ³Ý §BEKO¦</t>
  </si>
  <si>
    <t>Ð»é³Ëáë³ÛÇÝ Ñ³Ù³Ï.</t>
  </si>
  <si>
    <t>îåÇã</t>
  </si>
  <si>
    <t>ê»ñí»ñ</t>
  </si>
  <si>
    <t>È³½»ñ³ÛÇÝ ïåÇã</t>
  </si>
  <si>
    <t>ú¹áñ³ÏÇã BKK240</t>
  </si>
  <si>
    <t>ê³éÝ³ñ³Ý 25006</t>
  </si>
  <si>
    <t>Համակարգիչ Duolcre</t>
  </si>
  <si>
    <t>Մոնիտոր Samsung SA 300</t>
  </si>
  <si>
    <t>Լազերային տպիչ</t>
  </si>
  <si>
    <t>Համակարգիչ I 3</t>
  </si>
  <si>
    <t>Մոնիտոր LG 1943</t>
  </si>
  <si>
    <t>Ð³Ù³Ï³ñ·Çã i3</t>
  </si>
  <si>
    <t>ØáÝÇïáñ §PHILIPS 19¦</t>
  </si>
  <si>
    <t>²ßË³ï³ë»Õ³Ý</t>
  </si>
  <si>
    <t>¶áñ·</t>
  </si>
  <si>
    <t xml:space="preserve">¶áñ· </t>
  </si>
  <si>
    <t>´³½Ùáó</t>
  </si>
  <si>
    <t>¶ñ³ë»Õ³Ý</t>
  </si>
  <si>
    <t>¶ñ³å³Ñ³ñ³Ý</t>
  </si>
  <si>
    <t>Î³ÑáõÛù</t>
  </si>
  <si>
    <t>ê»Õ³Ý 08 Ù»Í</t>
  </si>
  <si>
    <t>Ô»Ï³í³ñÇ ë»Õ³Ý</t>
  </si>
  <si>
    <t>ÊáñÑñ¹³ÏóáõÃÛ³Ý ë»Õ³Ý</t>
  </si>
  <si>
    <t>Ð³Ù³Ï³ñ·ã³ÛÇÝ ë»Õ³Ý</t>
  </si>
  <si>
    <t>ê»Õ³Ý</t>
  </si>
  <si>
    <t>ê»Õ³Ý ³ÝÏÛáõÝ³ÛÇÝ</t>
  </si>
  <si>
    <t>ÜÏ³ñ Ïï³íÇ íñ³</t>
  </si>
  <si>
    <t>ՀՀ դրոշ</t>
  </si>
  <si>
    <t>æ³Ñ</t>
  </si>
  <si>
    <t>ÜÏ³ñ Ý³ïÛáõñÙáñï 50x80</t>
  </si>
  <si>
    <t>ÜÏ³ñ Ý³ïÛáõñÙáñï 40x50</t>
  </si>
  <si>
    <t>ÜÏ³ñ §¸»Ï. Í³ÕÇÏ¦ 50x80</t>
  </si>
  <si>
    <t>ÜÏ³ñ §¸»Ï. Í³ÕÇÏ¦ 40x50</t>
  </si>
  <si>
    <t>ÜÏ³ñ §¸»Ï. Í³ÕÇÏ¦ 50x60</t>
  </si>
  <si>
    <t>Ð»é³ËáëÇ ó³Ýó</t>
  </si>
  <si>
    <t>²Ãáé 864Ù</t>
  </si>
  <si>
    <t>ê»Õ³ÝÇ ³ñÑ»ëï³Ï³Ý Í³ÕÇÏ</t>
  </si>
  <si>
    <t>ØáÝÇïáñ LG §20¦</t>
  </si>
  <si>
    <t>ØáÝÇïáñ AOK-190</t>
  </si>
  <si>
    <t>ØáÝÇïáñ Philips 20</t>
  </si>
  <si>
    <t>Ð³Ù³Ï³ñ·Çã Intel celeron</t>
  </si>
  <si>
    <t>Համակարգիչ (մայրական սալիկ, պրոցեսոր cpu i5, RAM DDR3 8GB, monitor LED LG19, HDD 1TB, մկնիկ)</t>
  </si>
  <si>
    <t>Համակարգիչ (մայրական սալիկ, պրոցեսոր cpu G1840, RAM DDR3 2GB, monitor LED LG19, HDD 500 GB, մկնիկ)</t>
  </si>
  <si>
    <t>Տպիչ Canon LBP 6030</t>
  </si>
  <si>
    <t>Բազմաֆունկցիոնալ Canon MF211</t>
  </si>
  <si>
    <t>Խաչքար</t>
  </si>
  <si>
    <t>Շարժական աուդիո Sony ICD-UX522/S</t>
  </si>
  <si>
    <t>Տեսախցիկ Sony SR21E/B</t>
  </si>
  <si>
    <t>Համակարգիչ(AsRock H81, cpu G3240 , RAM DDR3 2GB, Monitor LED LG 19, HDD 500GB, մկնիկ, ստեղնաշար)</t>
  </si>
  <si>
    <t>Համակարգիչ  (monitor, motherboard, case, mouze, kayboard, cpu, cooller, ram, HDD, DVD-RW)</t>
  </si>
  <si>
    <t>Համակարգիչ  (motherboard, case, mouze, kayboard, cpu, cooller, ram, HDD, DVD-RW)</t>
  </si>
  <si>
    <t>Տեսախցիկ SONY Handycam HD Camcorder</t>
  </si>
  <si>
    <t>Խոսափող</t>
  </si>
  <si>
    <t>Տեսախցիկի եռոտանի 2մ</t>
  </si>
  <si>
    <t xml:space="preserve">HP ProDesk 600 MT G2: i5-6500 3.2G 6M; 16GB DDR4-2133; 1TB HDD; SuperMulti DVDRW; LAN Integrated GbE; W10dgW7p64; 1TB SATA HDD, Toshiba, USB keyboard &amp; mouse, Speakers Genius SPS 110, Windows 10 Pro (համակարգիչ)                                                     </t>
  </si>
  <si>
    <t>HP EliteDisplay E222 Monitor, VGA; 1 HDMI (with HDCP support); 1 DisplayPort 1.2 (with HDCP support) (մոնիտոր)</t>
  </si>
  <si>
    <t>APC Back-UPS 650VA/390 Watts Standby with Schuko, USB, warranty - 2 year (BC650-RS) (անխափան սնուցման սարք)</t>
  </si>
  <si>
    <t>Blackmagic Design DeckLink Mini Recorder, PCIe Slot Capture Card, SDI and HDMI Inputs| կարդող գործիք|</t>
  </si>
  <si>
    <t>Համակարգիչ(մոնիտոր 19M38A-B, մ/բ Asok H81-VG4,  պրոց. Intel G3900, օպեր. Հիշ. DDR3 4GB)</t>
  </si>
  <si>
    <t>Բազմաֆունկցիոնալ Canon MF231</t>
  </si>
  <si>
    <t>Համակարգիչ(մոնիտոր LG 18,5 19M38A մ/բ Asus H-110-VG4, պրոց.intel Գ3900, օպեր. Հիշ.DD R4GB )</t>
  </si>
  <si>
    <t>Բազմաֆունկցիոնալ տպիչ Canon MF</t>
  </si>
  <si>
    <t>Համակարգչի(մ/բ Asus H110-VG4, intel G3900, oպեր. Հիշ. DDR4 4GB)</t>
  </si>
  <si>
    <t>Համակարգչի սեղան</t>
  </si>
  <si>
    <t>Պահարան</t>
  </si>
  <si>
    <t>Համակարգիչ (INTEL I3 7100, Asus H11OM-R/CSI, CPU cooler Intel socket 1150/1151, Goodram GR2400D464L17S/4G 4B, Toshiba HDWD105UZSVA 500GB, GoldenField Quebec 8, Gembird KB-U-103-RU, Gembird MUS-101)</t>
  </si>
  <si>
    <t>Համակարգիչ (INTEL I5 7400, Asus H 110M-R/C/SI, Deepcool Theta 21 PWM, Goodram GR2400D464L17/4G 4B, Toshiba HDWD105UZSVA500GB, DVD-RW LG GH24NSDI, GIGABYTE GV-N730D5-2GI, Goldenfield Quebec 8, Gembird KB-U-103-RU, Gembird MUS-101)</t>
  </si>
  <si>
    <t>Տոնածառ LX42 5մ.</t>
  </si>
  <si>
    <t>Եղնիկ սայլակով</t>
  </si>
  <si>
    <t>Սերվեր/Server 1 FUJITSU |Ծրագրային ապահովում 1|</t>
  </si>
  <si>
    <t>Համակարգիչ/Computer FUJITSU</t>
  </si>
  <si>
    <t>Մոնիտոր/Monitor AOC 21.5 LCD</t>
  </si>
  <si>
    <t>Տպիչ/Printer Canon i-SENSYS LBP252dw</t>
  </si>
  <si>
    <t>Համակարգիչ INTEL CORE i7-7700k</t>
  </si>
  <si>
    <t>Սկաներ/ Scanner 1 Canon Document reader F120</t>
  </si>
  <si>
    <t>Սերվեր HPE MicroSvr Gen10 |Ծրագրային ապահովում 2|</t>
  </si>
  <si>
    <t>Պատճենահանող սարք/Copier Canon image RUNNER 2204N</t>
  </si>
  <si>
    <t>Անխափան սնուցման սարք UPS APC Back-UPS 650VA BX650CI-RS</t>
  </si>
  <si>
    <t>Անխափան սնուցման սարք UPS APC Smart-UPS 1500VA SMT15001</t>
  </si>
  <si>
    <t>Գործավարի սեղան</t>
  </si>
  <si>
    <t>Համակարգչային կոմպլեկտ Core i3-8100</t>
  </si>
  <si>
    <t>Համակարգչային կոմպլեկտ G4900 3.1 GH2 Cache 2 Mb</t>
  </si>
  <si>
    <t>Աթոռ (CPV 39111140/2)</t>
  </si>
  <si>
    <t>Աթոռ (CPV 39111140)</t>
  </si>
  <si>
    <t>Միջին հոլովակավոր աթոռ</t>
  </si>
  <si>
    <t>Ընդունարանի սեղան</t>
  </si>
  <si>
    <t>Տպիչի սեղան</t>
  </si>
  <si>
    <t>Դարակներով մոդուլ</t>
  </si>
  <si>
    <t>Գրասեղան</t>
  </si>
  <si>
    <t>3 քաշովի դարակներով մոդուլ</t>
  </si>
  <si>
    <t>Սերվերի և փաստաթղթերի պահարան</t>
  </si>
  <si>
    <t>Փաստաթղթերի և հագուստի պահարան</t>
  </si>
  <si>
    <t>4 քաշովի դարակներով պահարան</t>
  </si>
  <si>
    <t>Օվալաձև սեղան</t>
  </si>
  <si>
    <t>Բազմաֆունկցիոնալ տպող սարք լազերային</t>
  </si>
  <si>
    <t>Տաք և սառը ջրի սարք BERG BD-20HC</t>
  </si>
  <si>
    <t>Օդակարգավորիչ HISENSE AS24HR4SFBTD</t>
  </si>
  <si>
    <t>Հոսանքի անխափան սնուցման սարք</t>
  </si>
  <si>
    <t>Բարձրախոս/մեգաֆոն</t>
  </si>
  <si>
    <t>C-40 սիրենա 380B</t>
  </si>
  <si>
    <t xml:space="preserve">Հակակարկտային կայան </t>
  </si>
  <si>
    <t>Բազմաֆունկցիոնալ տպող սարք(Canon Mf-1 Sensys MF237w)</t>
  </si>
  <si>
    <t>Բազմաֆունկցիոնալ տպող սարք(Canon Mf 3010)</t>
  </si>
  <si>
    <t>Սմարթֆոն</t>
  </si>
  <si>
    <t>Հեռուստացույց SKYWORTH 43Q20</t>
  </si>
  <si>
    <t xml:space="preserve">Տեսախցիկ </t>
  </si>
  <si>
    <t>Էլեկտրական շչակ</t>
  </si>
  <si>
    <t>Անդրանիկ Օզանյանի կիսանդրի</t>
  </si>
  <si>
    <t>Համակարգչի լրակազմ core i5/Ram DDR4 8GB/SSD 240GB</t>
  </si>
  <si>
    <t xml:space="preserve">Սեղան </t>
  </si>
  <si>
    <t xml:space="preserve">Պահարան </t>
  </si>
  <si>
    <t xml:space="preserve">Սկաներ </t>
  </si>
  <si>
    <t xml:space="preserve">Գրատախտակ </t>
  </si>
  <si>
    <t>Տուֆե խաչքար</t>
  </si>
  <si>
    <t>Բարձրախոսի կոմպլեկտ</t>
  </si>
  <si>
    <t>Ֆոտոխցիկ</t>
  </si>
  <si>
    <t>Համակարգչային կոմպլեկտ</t>
  </si>
  <si>
    <t>Նոթբուք</t>
  </si>
  <si>
    <t xml:space="preserve">Բազմաֆունկցիոնալ տպիչ </t>
  </si>
  <si>
    <t xml:space="preserve">Սեղանի համակարգիչ </t>
  </si>
  <si>
    <t xml:space="preserve">Գրապահարան </t>
  </si>
  <si>
    <t xml:space="preserve">Սեղան գրասենյակային </t>
  </si>
  <si>
    <t xml:space="preserve">Գրասեղան </t>
  </si>
  <si>
    <t>Համակարգիչ</t>
  </si>
  <si>
    <t xml:space="preserve">Տպիչ </t>
  </si>
  <si>
    <t xml:space="preserve">Համակարգիչ LG </t>
  </si>
  <si>
    <t>Սկաներ/Scaner Canonscan LiDe 120</t>
  </si>
  <si>
    <t>Համակարգիչ dual gurib 52000</t>
  </si>
  <si>
    <t xml:space="preserve">Համակարգիչ նոթբուք </t>
  </si>
  <si>
    <t>Տպիչ HP 1120</t>
  </si>
  <si>
    <t xml:space="preserve">Համակարգիչ Corel 2 do </t>
  </si>
  <si>
    <t>Տպիչ Canon LBP2900</t>
  </si>
  <si>
    <t>Համակարգիչ Corel i3 լրակազմ</t>
  </si>
  <si>
    <t>Մոնիտոր Samsung 20SA 300</t>
  </si>
  <si>
    <t>Համակարգիչ DC1610</t>
  </si>
  <si>
    <t xml:space="preserve">Տպիչ Canon </t>
  </si>
  <si>
    <t xml:space="preserve">Համակարգիչ </t>
  </si>
  <si>
    <t>Դրոշ</t>
  </si>
  <si>
    <t>Զինանշան</t>
  </si>
  <si>
    <t>Տեսահսկողության համակարգ</t>
  </si>
  <si>
    <t>TOYOTA COROLLA 1.6 GAS</t>
  </si>
  <si>
    <t>²íïáÙ»ù»Ý³ ì²¼ 21214</t>
  </si>
  <si>
    <t>Փոշեկուլ</t>
  </si>
  <si>
    <t>Միկրոտիկ RB750</t>
  </si>
  <si>
    <t>ê»Õ³Ý Ñ»éáõëï³óáõÛóÇ</t>
  </si>
  <si>
    <t>Î³ëë³</t>
  </si>
  <si>
    <t>Կրակմարիչ</t>
  </si>
  <si>
    <t>Ì³ÕÏÇ  å³ïí³Ý¹³Ý</t>
  </si>
  <si>
    <t>äÉÇï³  ÛáõÕáí</t>
  </si>
  <si>
    <t>մետաղական ցուցատախտակ</t>
  </si>
  <si>
    <t>Ֆաքս պանասոնիկ FL403</t>
  </si>
  <si>
    <t xml:space="preserve">Ð»é³Ëáë §ä³Ý³ëáÝÇÏ¦ </t>
  </si>
  <si>
    <t>Þ»ñï³í³ñ³·áõÛñ ùÙ</t>
  </si>
  <si>
    <t>քմ</t>
  </si>
  <si>
    <t>Աթոռ</t>
  </si>
  <si>
    <t>Îáßï ëÏ³í³é³Ï ³ñï³ùÇÝ</t>
  </si>
  <si>
    <t xml:space="preserve">ՊԳՕ/Գազի մեմբրանային հաշվիչ </t>
  </si>
  <si>
    <t>կախիչ</t>
  </si>
  <si>
    <t>ցուցատախտակ</t>
  </si>
  <si>
    <t>¶ñã³ïáõ÷</t>
  </si>
  <si>
    <t>Â»ñÃÇ å³ïí.</t>
  </si>
  <si>
    <t>Ð»Ý³ï³Ëï³Ï</t>
  </si>
  <si>
    <t>Բարձրախոս</t>
  </si>
  <si>
    <t>Հեռախոս Panasonik</t>
  </si>
  <si>
    <t>Բարձրախոս A60</t>
  </si>
  <si>
    <t>Համակարգչի մկնիկ</t>
  </si>
  <si>
    <t>Հեռախոսի ապարատ</t>
  </si>
  <si>
    <t>Գրչատուփ</t>
  </si>
  <si>
    <t>Սնուցման սարք</t>
  </si>
  <si>
    <t>Աստիճան</t>
  </si>
  <si>
    <t>Ä³Ù³óáõÛó</t>
  </si>
  <si>
    <t>´³ñÓñ³Ëáë</t>
  </si>
  <si>
    <t>ØÏÝÇÏ</t>
  </si>
  <si>
    <t>Տեսախցիկ</t>
  </si>
  <si>
    <t>հայելի</t>
  </si>
  <si>
    <t>ê»Õ³ÝÇ Í³ÍÏáó</t>
  </si>
  <si>
    <t>Ð»é³ËáëÇ ³å³ñ³ï</t>
  </si>
  <si>
    <t>Էլ. Պլիտա</t>
  </si>
  <si>
    <t>î»ë³ËóÇÏ inex</t>
  </si>
  <si>
    <t>ØÏÝÇÏ LW-55v</t>
  </si>
  <si>
    <t>êÝáõóÙ³Ý µÉáÏ</t>
  </si>
  <si>
    <t>ìÇ¹»á ù³ñï</t>
  </si>
  <si>
    <t>Ð³Ù³Ï³ñ·ãÇ ë³ñù</t>
  </si>
  <si>
    <t>Þ»ñï³í³ñ³·áõÛñ</t>
  </si>
  <si>
    <t>ùÙ</t>
  </si>
  <si>
    <t>Համակարգչային տեսախցիկ</t>
  </si>
  <si>
    <t>¸ÇÝ³ÙÇÏ Genius</t>
  </si>
  <si>
    <t>¸ÇÝ³ÙÇÏ Creative A60</t>
  </si>
  <si>
    <t>ìÇ¹»á ù³ñï sparkle</t>
  </si>
  <si>
    <t>ÐÇßáÕáõÃÛ³Ý ë³ñù</t>
  </si>
  <si>
    <t>Ø³ñïÏáó 12V7,5Ah</t>
  </si>
  <si>
    <t>Ստեղնաշար</t>
  </si>
  <si>
    <t>Մայր պլատա</t>
  </si>
  <si>
    <t>Օպերատիվ հիշողություն OZU</t>
  </si>
  <si>
    <t>Տեսաքարտ</t>
  </si>
  <si>
    <t>Համակարգչային մկնիկ</t>
  </si>
  <si>
    <t>Հեռախոս</t>
  </si>
  <si>
    <t>Համակարգչի ներքին հիշողություն HDD 1TB</t>
  </si>
  <si>
    <t>Վեբ տեսախցիկ</t>
  </si>
  <si>
    <t xml:space="preserve">Անխափան սնուցման սարք UPS </t>
  </si>
  <si>
    <t>Անխափան սնուցման սարք (UPS)</t>
  </si>
  <si>
    <t>Օպերատիվ հիշողություն</t>
  </si>
  <si>
    <t>Software vMix Basic HD</t>
  </si>
  <si>
    <t>Մկնիկ</t>
  </si>
  <si>
    <t>Քարթրիջ Q2612A</t>
  </si>
  <si>
    <t>Jack կարիչ</t>
  </si>
  <si>
    <t>Տեսախցիկի հիշողության քարտ 32gb</t>
  </si>
  <si>
    <t>HDMI cable 20m</t>
  </si>
  <si>
    <t>Համակարգչի սնուցման աղբյուր</t>
  </si>
  <si>
    <t>Համակարգչի մկնիկ լարով</t>
  </si>
  <si>
    <t>Համակարգչի մկնիկ անլար</t>
  </si>
  <si>
    <t>Համակարգչի օպ. հիշողություն</t>
  </si>
  <si>
    <t>Համակարգչի բարձրախոս</t>
  </si>
  <si>
    <t>Համակարգչի ստեղնաշար</t>
  </si>
  <si>
    <t>Անխափան սնուցման սարք</t>
  </si>
  <si>
    <t xml:space="preserve">Համակարգչի մկնիկ </t>
  </si>
  <si>
    <t>Անշարժ աթոռ</t>
  </si>
  <si>
    <t>Կախիչ</t>
  </si>
  <si>
    <t>Շերտավարագույր</t>
  </si>
  <si>
    <t>Էլեկտրական ջեռուցիչ</t>
  </si>
  <si>
    <t>UPS սնուցման աղբյուր</t>
  </si>
  <si>
    <t xml:space="preserve">Օդափոխիչ </t>
  </si>
  <si>
    <t>Համակարգչի գրաֆիկական սալիկ մալուխ</t>
  </si>
  <si>
    <t>Սարք WI-FI TP-LINK</t>
  </si>
  <si>
    <t>Ցանցային կոնցենտրատոր 1/LAN Switch 1</t>
  </si>
  <si>
    <t>Ցանցային կոնցենտրատոր 1/LAN Switch 2</t>
  </si>
  <si>
    <t>Երկարացման լար 5տ. Անջատիչով, 3մ/ Power extension 5 socket, 3m</t>
  </si>
  <si>
    <t>Մալուխի խրոցներ UPS-ի (1500W, APC)</t>
  </si>
  <si>
    <t>Պաստառի տպագրություն</t>
  </si>
  <si>
    <t>Աթոռ (CPV 39111140/1)</t>
  </si>
  <si>
    <t>Համակարգչի և փոքր տպիչի մոդուլ</t>
  </si>
  <si>
    <t>Ծաղկաման LECHUZA, BALCONERA COLOR 50, NUTMEG</t>
  </si>
  <si>
    <t>Աթոռ փափուկ մեծ</t>
  </si>
  <si>
    <t>Աթոռ սև</t>
  </si>
  <si>
    <t>Մոնիտոր SAMSUNG</t>
  </si>
  <si>
    <t xml:space="preserve">Օդորակիչ </t>
  </si>
  <si>
    <t xml:space="preserve">Տաքացուցիչ bereta QN 260 </t>
  </si>
  <si>
    <t>Սառնարան BERG BR-D273BW</t>
  </si>
  <si>
    <t>Oդորակիչ BERG BGAC-T30 ECO (T)</t>
  </si>
  <si>
    <t>Շչակ</t>
  </si>
  <si>
    <t>Աթոռ համակարգչային</t>
  </si>
  <si>
    <t>Աթոռ գրասենյակային</t>
  </si>
  <si>
    <t>Հմակարգչային աթոռ</t>
  </si>
  <si>
    <t>Ընդհամենը</t>
  </si>
  <si>
    <t xml:space="preserve">գյուղ Զորավան </t>
  </si>
  <si>
    <t xml:space="preserve">Վարչական     շենք  </t>
  </si>
  <si>
    <t>Մշակույթի տուն</t>
  </si>
  <si>
    <t>Բուժ կետ</t>
  </si>
  <si>
    <t>Հանդիսությունների սրահ</t>
  </si>
  <si>
    <t>Գրապահարան փայտյա</t>
  </si>
  <si>
    <t>Տպիչ Canon</t>
  </si>
  <si>
    <t>Սեղան խորհրդակցական</t>
  </si>
  <si>
    <t>Սեղան դիմադիրով</t>
  </si>
  <si>
    <t>Թիկնաթոռ</t>
  </si>
  <si>
    <t>Անվտանգության համակարգ</t>
  </si>
  <si>
    <t xml:space="preserve">Նկար  &lt;&lt;պար&gt;&gt; </t>
  </si>
  <si>
    <t>Համակարգիչ/Computer FUJITSU Desktop ESPRIMO P556/E85+</t>
  </si>
  <si>
    <t>Մոնիտոր/Monitor AOC 21.5 LCD Monitor E2275SWJ</t>
  </si>
  <si>
    <t>Սկաներ/Scanner CanoScan LiDE 120</t>
  </si>
  <si>
    <t>Անխափան սնուցման սարք/ UPS APC Back-UPS 650VA BX650CI-RS</t>
  </si>
  <si>
    <t>Փայտե աթոռ փափուկ</t>
  </si>
  <si>
    <t>Չհրկիզվող պահարան</t>
  </si>
  <si>
    <t>Բազկաթոռ կաշվե</t>
  </si>
  <si>
    <t xml:space="preserve">Դյուրակիր համակարգիչ </t>
  </si>
  <si>
    <t>Մետաղյա աթոռներ  (կուլտ.տուն)</t>
  </si>
  <si>
    <t>Դեկորատիվ նկար &lt;&lt;պար&gt;&gt;</t>
  </si>
  <si>
    <t>Նկար &lt;&lt;բերքահավաք&gt;&gt;</t>
  </si>
  <si>
    <t>Բնանկար &lt;&lt;Գառնի&gt;&gt;</t>
  </si>
  <si>
    <t>գծ.մ</t>
  </si>
  <si>
    <t xml:space="preserve">Աթոռ փափուկ </t>
  </si>
  <si>
    <t>Ամբիոն</t>
  </si>
  <si>
    <t>Ցանցային կոնցետրատոր 1/LAN Switch 1</t>
  </si>
  <si>
    <t>գյուղ Զովունի</t>
  </si>
  <si>
    <t xml:space="preserve">Զբաղմունքի կենտրոն </t>
  </si>
  <si>
    <t>Մանակապարտեզի շենք</t>
  </si>
  <si>
    <t>Գյուղխորհրդի նախկին շենք /արվեստի դպրոց/</t>
  </si>
  <si>
    <t>Կենցաղի տուն /հանրակացարան 1 բնակարան/</t>
  </si>
  <si>
    <t>Թունաքիմիկատների պահեստ</t>
  </si>
  <si>
    <t>Կուլտուրայի տուն</t>
  </si>
  <si>
    <t>թանգարանի շենք</t>
  </si>
  <si>
    <t xml:space="preserve">Հուշարձան համալիր </t>
  </si>
  <si>
    <t>հա</t>
  </si>
  <si>
    <t>Գրասենյակ /գյուղապետարանի շենք/</t>
  </si>
  <si>
    <t>Հրապարակ կուլտուրայի տան դիմաց</t>
  </si>
  <si>
    <t>Բուժ. ամբուլատորիա</t>
  </si>
  <si>
    <t>hատ</t>
  </si>
  <si>
    <t xml:space="preserve">Գերեզմանոցի պահակատուն </t>
  </si>
  <si>
    <t>Ավտոմեքենա  մարդատար Lexus RX 300</t>
  </si>
  <si>
    <t>պահարան</t>
  </si>
  <si>
    <t>բազմոց</t>
  </si>
  <si>
    <t>սեղան ապակուց</t>
  </si>
  <si>
    <t>սեղան  նիստերի</t>
  </si>
  <si>
    <t>Հագուստի կախիչ հայելիով</t>
  </si>
  <si>
    <t>սեղան մի տումբանի</t>
  </si>
  <si>
    <t>սեղան երկու տումբանի</t>
  </si>
  <si>
    <t>համակարգիչ</t>
  </si>
  <si>
    <t>բազկաթոռ</t>
  </si>
  <si>
    <t>գրապահարան</t>
  </si>
  <si>
    <t>գրասեղան</t>
  </si>
  <si>
    <t>տպիչ hp MF3010</t>
  </si>
  <si>
    <t>Աթոռ կռեսլո</t>
  </si>
  <si>
    <t>տպիչ Canon MF</t>
  </si>
  <si>
    <t>համակարգչի սեղան</t>
  </si>
  <si>
    <t xml:space="preserve">պահարան </t>
  </si>
  <si>
    <t>դիմադիր սեղան</t>
  </si>
  <si>
    <t>սեղան նիստերի</t>
  </si>
  <si>
    <t>գրասենյակային կահույք</t>
  </si>
  <si>
    <t>գազի տաքացուցիչ</t>
  </si>
  <si>
    <t>Օդորակիչ</t>
  </si>
  <si>
    <t>Ջրի ապարատ</t>
  </si>
  <si>
    <t>Սառնարան</t>
  </si>
  <si>
    <t>կոմպ.</t>
  </si>
  <si>
    <t>Ներքին հեռախոսակապ</t>
  </si>
  <si>
    <t>Խմելու ջրի պոմպ</t>
  </si>
  <si>
    <t>Սեղանի համակարգիչ</t>
  </si>
  <si>
    <t>ստենդ պատի(թանգարան)</t>
  </si>
  <si>
    <t>ստենդ արկղ (թանգարան)</t>
  </si>
  <si>
    <t>Աթոռ (թանգարան)</t>
  </si>
  <si>
    <t>սեղան փոքր (թանգարան)</t>
  </si>
  <si>
    <t xml:space="preserve">ուղեգորգ (թանգարան) </t>
  </si>
  <si>
    <t>ուղեգորգ (թանգարան)</t>
  </si>
  <si>
    <t>գորգ (թանգարան)</t>
  </si>
  <si>
    <t>Գրասեղան մեկ տումբանի</t>
  </si>
  <si>
    <t>գրասեղան կողադիրով</t>
  </si>
  <si>
    <t>աթոռ</t>
  </si>
  <si>
    <t>հեռախոս ներքին</t>
  </si>
  <si>
    <t>ուղեգորգ</t>
  </si>
  <si>
    <t>մ2</t>
  </si>
  <si>
    <t xml:space="preserve">Անխափան սնուցման բլոկ UPS </t>
  </si>
  <si>
    <t>երկաթյա պահարան</t>
  </si>
  <si>
    <t>հատակի ծածկոց</t>
  </si>
  <si>
    <t xml:space="preserve"> աթոռ փափուկ</t>
  </si>
  <si>
    <t>ԼԱՆ Մալուխ. LAN Cable Cat. 5e UTP</t>
  </si>
  <si>
    <t>մետր</t>
  </si>
  <si>
    <t>Էլ. միացնող հարմարանք/ Connector RJ-45</t>
  </si>
  <si>
    <t>Երկարացման լար 5տ. անջատիչով, 3մ/ Power extension 5 socket, 3m</t>
  </si>
  <si>
    <t>Մալուխի ամրակ N2, Cable clips #2 for.one cable</t>
  </si>
  <si>
    <t>գյուղ Արագյուղ</t>
  </si>
  <si>
    <t>Վարչական     շենք  /մանկապրտեզ/</t>
  </si>
  <si>
    <t>Մշակույթի տան շենք</t>
  </si>
  <si>
    <t xml:space="preserve">Բաղնիքի  շենք  </t>
  </si>
  <si>
    <t xml:space="preserve">Ավտոմեքենա   ՈՒազ </t>
  </si>
  <si>
    <t xml:space="preserve">Ղեկավարի  սեղան </t>
  </si>
  <si>
    <t xml:space="preserve">Աթոռ   պտտվող  մեծ </t>
  </si>
  <si>
    <t>Տպիչ   3100</t>
  </si>
  <si>
    <t xml:space="preserve">հատ </t>
  </si>
  <si>
    <t xml:space="preserve">Ավտոմեքենա Լադա </t>
  </si>
  <si>
    <t>Համակարգիչ/Computer FUJITSU Desktop ESPRIMO P556</t>
  </si>
  <si>
    <t>Սկաներ/ Scanner CanoScan LiDE 120</t>
  </si>
  <si>
    <t>Անխափան սնւցման սարք UPS APC Back-UPS 650VA BX650CI-RS</t>
  </si>
  <si>
    <t>Բազալտե խաչքար</t>
  </si>
  <si>
    <t>Աշակերտական սեղան (1 սեղ. 2աթոռ մշ.տուն)</t>
  </si>
  <si>
    <t>Գրապահարան(մշ.տուն)</t>
  </si>
  <si>
    <t>Ցայտաղբյուր</t>
  </si>
  <si>
    <t>Սեղաններ աթոռներով</t>
  </si>
  <si>
    <t xml:space="preserve">Երկաթյա   պահարան </t>
  </si>
  <si>
    <t xml:space="preserve">Խորհդակցական  սեղան </t>
  </si>
  <si>
    <t xml:space="preserve">Նկար </t>
  </si>
  <si>
    <t xml:space="preserve">քմ </t>
  </si>
  <si>
    <t>Աթոռ փափուկ (մշ.տուն)</t>
  </si>
  <si>
    <t>Գրատախտակ (մշ.տուն)</t>
  </si>
  <si>
    <t>Նստարան(մշ.տուն)</t>
  </si>
  <si>
    <t>Գրասեղան(մշ.տուն)</t>
  </si>
  <si>
    <t>Տաքացուցիչ</t>
  </si>
  <si>
    <t>Գյուղ Բուժական</t>
  </si>
  <si>
    <t xml:space="preserve"> Ամբուլատորիայի շենք</t>
  </si>
  <si>
    <t xml:space="preserve"> վարչական շենք</t>
  </si>
  <si>
    <t>Մանկապարտեզի շենք</t>
  </si>
  <si>
    <t>հացահատիկի պահեստ</t>
  </si>
  <si>
    <t>կաթնամշակման պահեստ</t>
  </si>
  <si>
    <t>գրականություն</t>
  </si>
  <si>
    <t>-</t>
  </si>
  <si>
    <t>հակահրդեհային տարաններ</t>
  </si>
  <si>
    <t>սեղան</t>
  </si>
  <si>
    <t>համակարգչի կոմպլեկտ</t>
  </si>
  <si>
    <t>համակարգիչ ASUS2009</t>
  </si>
  <si>
    <t>տպիչ Canon LBP-3000</t>
  </si>
  <si>
    <t>կոմպյուտրի սեղան</t>
  </si>
  <si>
    <t>ժուրնալի սեղան</t>
  </si>
  <si>
    <t>ինտերնետ ալեհավաք</t>
  </si>
  <si>
    <t>ալեհավաքի հարթակ</t>
  </si>
  <si>
    <t>մեծ աթոռ</t>
  </si>
  <si>
    <t>հագուստի պահարան</t>
  </si>
  <si>
    <t>գրասեղան 3 կտոր</t>
  </si>
  <si>
    <t>կասսայի պահարան</t>
  </si>
  <si>
    <t>պրինտեր XEROX</t>
  </si>
  <si>
    <t>մոնիտոր LG 19 en 339</t>
  </si>
  <si>
    <t>սառնարան  Daewo</t>
  </si>
  <si>
    <t>տաքացուցիչ ELEKTROLUX</t>
  </si>
  <si>
    <t>պահպանման համակարգ</t>
  </si>
  <si>
    <t>տեսաձայնագրող սարք DVR</t>
  </si>
  <si>
    <t>տեսախցիկ CCD KE-CP6009</t>
  </si>
  <si>
    <t>հեռուստացույց TOSHIBA</t>
  </si>
  <si>
    <t>տաքացուցիչ ZILAN</t>
  </si>
  <si>
    <t xml:space="preserve">համակարգիչ INTEL </t>
  </si>
  <si>
    <t>մոնիտոր LG</t>
  </si>
  <si>
    <t>UPS INVADER</t>
  </si>
  <si>
    <t>մոնիտոր AOS</t>
  </si>
  <si>
    <t>համակարգիչ INTELI 3</t>
  </si>
  <si>
    <t>սառնարան KRAFT</t>
  </si>
  <si>
    <t>ջուր սառ, տաք. սարքBERG</t>
  </si>
  <si>
    <t>հեռուստացույց BERG</t>
  </si>
  <si>
    <t>Խոտհնձիչ</t>
  </si>
  <si>
    <t>նարդի</t>
  </si>
  <si>
    <t xml:space="preserve"> սեղանի թենիսի ցանց</t>
  </si>
  <si>
    <t>սեղանի թենիսի ամրակներ</t>
  </si>
  <si>
    <t>սեղանի թենիսի ռակետ</t>
  </si>
  <si>
    <t>շախմատ</t>
  </si>
  <si>
    <t>ձայնագրիչ Օլիմպուս</t>
  </si>
  <si>
    <t>փոշեկուլ</t>
  </si>
  <si>
    <t>Սեղան</t>
  </si>
  <si>
    <t>նարդու քար</t>
  </si>
  <si>
    <t>նարդուզառ</t>
  </si>
  <si>
    <t>չհրկիզվող պահարան</t>
  </si>
  <si>
    <t>հեռուստացույց</t>
  </si>
  <si>
    <t>հագուստի կախիչ</t>
  </si>
  <si>
    <t>մկնիկ</t>
  </si>
  <si>
    <t>տպիչ MOTION DETECTOR</t>
  </si>
  <si>
    <t>տեսախցիկ DOME CAMERA</t>
  </si>
  <si>
    <t>սնման աղբյուր12V 12a</t>
  </si>
  <si>
    <t>տպիչ գիշեր ցերեկ</t>
  </si>
  <si>
    <t>ստեղնաշար GENIUS</t>
  </si>
  <si>
    <t>մկնիկ GENIUS</t>
  </si>
  <si>
    <t>բարձրախոս GENIUS</t>
  </si>
  <si>
    <t xml:space="preserve"> տյուներ T2</t>
  </si>
  <si>
    <t>կախիչ BARKAN</t>
  </si>
  <si>
    <t>երկարացման լար F64</t>
  </si>
  <si>
    <t>երկարացման լար F196B</t>
  </si>
  <si>
    <t>կրիչ</t>
  </si>
  <si>
    <t>դրոշմանիշ</t>
  </si>
  <si>
    <t>Պլիտա N 1</t>
  </si>
  <si>
    <t>ԼԱՆ Մալուխ, LAN Cable Cat. 5e UTP</t>
  </si>
  <si>
    <t>Մալուխ ամրակ N2, Cable clips#2 for one cable</t>
  </si>
  <si>
    <t>գյուղ Սարալանջ</t>
  </si>
  <si>
    <t>Գյուղապետարանի շենք</t>
  </si>
  <si>
    <t>Ակումբի շենք</t>
  </si>
  <si>
    <t>Համակարգիչ և տպիչ</t>
  </si>
  <si>
    <t>Ղեկավարի սեղան</t>
  </si>
  <si>
    <t>Սեղան աթոռներով</t>
  </si>
  <si>
    <t xml:space="preserve">Տրանսֆորմատային ենթակայան </t>
  </si>
  <si>
    <t>Խոհանոցի սեղան մեծ (լվացարանի)</t>
  </si>
  <si>
    <t>Խոհանոցի սեղան փոքր</t>
  </si>
  <si>
    <t>Խոհանոցի դարակներ</t>
  </si>
  <si>
    <t xml:space="preserve">Լվացարան 2 տեղանոց </t>
  </si>
  <si>
    <t>Խորհրդակցական սեղան</t>
  </si>
  <si>
    <t>Փափուկ աթոռ</t>
  </si>
  <si>
    <t>Մեկ տունբանի սեղան</t>
  </si>
  <si>
    <t>Գրապահարան</t>
  </si>
  <si>
    <t>Պտտվող աթոռ</t>
  </si>
  <si>
    <t>Երկաթյա պահարան</t>
  </si>
  <si>
    <t>Աթոռ (CPV 39111290)</t>
  </si>
  <si>
    <t>Էլեկտրական տաքացուցիչ գեյզեր</t>
  </si>
  <si>
    <t>&lt;&lt;Արուսյակ&gt;&gt;մանկապարտեզի շենք</t>
  </si>
  <si>
    <t>բուժ. Ամբուլատորիայի շենք</t>
  </si>
  <si>
    <t>Արվեստի դպրոցի շենք</t>
  </si>
  <si>
    <t>Բնակելի շենք Գ․ Նժդեհի 2-րդ նրբ․</t>
  </si>
  <si>
    <t>Դաշտային Տնակ</t>
  </si>
  <si>
    <t>Բնակելի շենք նկուղ, ոչ բնակելի տարածք</t>
  </si>
  <si>
    <t>Հանդիսությունների տուն</t>
  </si>
  <si>
    <t>Դեղատան շենք</t>
  </si>
  <si>
    <t>Ս․ Ջալալյանի արձան</t>
  </si>
  <si>
    <t>տաղավար 2 նստարանով 1 սեղանով</t>
  </si>
  <si>
    <t>Մարզադպրոց</t>
  </si>
  <si>
    <t>Բնակելի տներ միսխանայում</t>
  </si>
  <si>
    <t>Մարզադաշտ</t>
  </si>
  <si>
    <t>Խաչքարեր</t>
  </si>
  <si>
    <t>Հուշարձան</t>
  </si>
  <si>
    <t>Պանթեոն</t>
  </si>
  <si>
    <t>Արգելոցներ</t>
  </si>
  <si>
    <t>Թերմոսիֆոն 250լ</t>
  </si>
  <si>
    <t>Արևային ֆոտոէլեկտրական համակարգ 3ԿՎՏ հզորությամբ</t>
  </si>
  <si>
    <t>Արևային ֆոտոէլեկտրական համակարգ 5ԿՎՏ հզորությամբ</t>
  </si>
  <si>
    <t>Արևային ֆոտոէլեկտրական համակարգ 10ԿՎՏ հզորությամբ</t>
  </si>
  <si>
    <t>Լուսային տառերով մեծ ցուցանակ</t>
  </si>
  <si>
    <t>DS-2CD2T55FWD-18 տեսախցիկ հսկողական տեսագրող</t>
  </si>
  <si>
    <t xml:space="preserve">DS-2CD4A26FWD-IZ տեսախցիկ հսկողական </t>
  </si>
  <si>
    <t>հեռախոս panasօnic</t>
  </si>
  <si>
    <t>Գրասեղան մեծ և փոքր տումբաներով</t>
  </si>
  <si>
    <t>Աթոռներ փայտե</t>
  </si>
  <si>
    <t>Ղեկավարի կաշվեպատ աթոռ</t>
  </si>
  <si>
    <t>քիվ 7,5մ․</t>
  </si>
  <si>
    <t>Ա․Հ․Կ․ panasօnic հեռախոս</t>
  </si>
  <si>
    <t>Գորգ &lt;&lt;Էրեբունի&gt;&gt; 3*4մ․</t>
  </si>
  <si>
    <t>Վարագույր 20ք․մ</t>
  </si>
  <si>
    <t>Համակարգիչ-մոնոբլոկ DELL inspiron AIO 3477/i3-7130</t>
  </si>
  <si>
    <t>DS-7616NI-k2 տեսաձայնագրիչ</t>
  </si>
  <si>
    <t xml:space="preserve">ST3000VX006-520,3TB կոշտ </t>
  </si>
  <si>
    <t>փոշեկուլ հզոր 1500 ՎՏ․</t>
  </si>
  <si>
    <t>Հեռուստացույց Toshiba 49L5069</t>
  </si>
  <si>
    <t>Կաշվեպատ բազկաթոռ</t>
  </si>
  <si>
    <t>համակարգչային սեղան</t>
  </si>
  <si>
    <t>հոլովակավոր աթոռ</t>
  </si>
  <si>
    <t>հոլովակավոր  կաշվեպատ աթոռ</t>
  </si>
  <si>
    <t>Շերտավարագույր ուղղահայաց կտորից</t>
  </si>
  <si>
    <t>Բազմաֆունկցիոնալ սարք EPSON</t>
  </si>
  <si>
    <t>Օդակարգավորիչ AIRFEL</t>
  </si>
  <si>
    <t>ՀամակարգիչHP200G4 AiO I310110u 45GB</t>
  </si>
  <si>
    <t>Համակարգիչ իր հավաքածուով, HP200 G3AIO I38130U4 gb</t>
  </si>
  <si>
    <t>PPF3601402 անխափան սնուցման սարք</t>
  </si>
  <si>
    <t>ՀամակարգիչLCD</t>
  </si>
  <si>
    <t>Տպիչ սարք XEROXS</t>
  </si>
  <si>
    <t>Պահարան բարձր</t>
  </si>
  <si>
    <t>Բազմաֆունկցիոնալ սարք  Canon i-SENSYS MF-443dw</t>
  </si>
  <si>
    <t>Խորհրդակցական համակարգ WORK CONFERENCY</t>
  </si>
  <si>
    <t>Խոսափող  միակողմանի WORK WCM</t>
  </si>
  <si>
    <t>Ձայնային վահանակWORK MMX</t>
  </si>
  <si>
    <t>Ձայնային ուժեղացուցիչWORK  PA120/UPSB R</t>
  </si>
  <si>
    <t>Բացվող պրոեկցիոն էկրան Stairville Roll</t>
  </si>
  <si>
    <t>Վիդեո պրոեկտոր EPSON VS</t>
  </si>
  <si>
    <t>Թարգմանչական սրք YERMEE YT100</t>
  </si>
  <si>
    <t>տեսախցիկ LIFECAM STUDIO WEBCAM</t>
  </si>
  <si>
    <t>Խոսափող  միակողմանի ուղղորդվողWORK WCM 10D</t>
  </si>
  <si>
    <t>Պասիվ բարձրախոս</t>
  </si>
  <si>
    <t>Սեղան երկաթե կարգավորվող ոտքերով</t>
  </si>
  <si>
    <t>Սեղան կիսակլոր</t>
  </si>
  <si>
    <t>Սեղան մեծ բեմի</t>
  </si>
  <si>
    <t xml:space="preserve">Սեղան 2 </t>
  </si>
  <si>
    <t>Ամբիոն սև</t>
  </si>
  <si>
    <t xml:space="preserve">ՏՏ կենտրոնի խորհրդակցական սեղան </t>
  </si>
  <si>
    <t xml:space="preserve">ՏՏ կենտրոնի ղեկավարի  սեղան </t>
  </si>
  <si>
    <t>ՏՏ կենտրոնի  սեղան 2․00* 0․80</t>
  </si>
  <si>
    <t xml:space="preserve">ՏՏ կենտրոնի  կլոր սեղան </t>
  </si>
  <si>
    <t xml:space="preserve">ՏՏ կենտրոնի  գրասեղան 1․20 </t>
  </si>
  <si>
    <t>Հեռահաղ․ սարք մոնտ․ պահ․ SN-lron 19 4U-9005</t>
  </si>
  <si>
    <t>Հեռահաղ․ սարք մոնտ․ պահ․ SN-lron 19 6U-06-045-DS-2GB-9005</t>
  </si>
  <si>
    <t>Ռոութեր MikroTik RB2011IL IN</t>
  </si>
  <si>
    <t>Անլար հասնելիության կետ Ubiquity UNIFI UAP ACIR</t>
  </si>
  <si>
    <t>Սվիչ D-Link DGS-1024C/B1A</t>
  </si>
  <si>
    <t>մետաղական ճաղավանդակ</t>
  </si>
  <si>
    <t>Գազի կաթսա</t>
  </si>
  <si>
    <t>Խոհանոցի կահույք 5․8 մ․</t>
  </si>
  <si>
    <t>Նստարան (կոմպլեկտ)</t>
  </si>
  <si>
    <t>Գինու շշի բացիչ</t>
  </si>
  <si>
    <t>Խոհանոցի լվացարան</t>
  </si>
  <si>
    <t>ամբիոն</t>
  </si>
  <si>
    <t>Օդորակիչ AS22/R2</t>
  </si>
  <si>
    <t>Տպիչ սարք</t>
  </si>
  <si>
    <t>Ջեռուցման կաթսա THERM 32 TCL տուրբո</t>
  </si>
  <si>
    <t>Ջեռուցման սեկցիաներ</t>
  </si>
  <si>
    <t>Տեսախցիկներ և այլ սարքեր</t>
  </si>
  <si>
    <t>ուղղեգորգ 17,4 մետ</t>
  </si>
  <si>
    <t>Մոմակալ</t>
  </si>
  <si>
    <t>հրշեջ վահան</t>
  </si>
  <si>
    <t>համակարգիչ 15</t>
  </si>
  <si>
    <t>ВПП-20 Россия Անխափան սնուցման սարք</t>
  </si>
  <si>
    <t>Խորհրդակցական համակարգի մալուխ</t>
  </si>
  <si>
    <t>DS-3E0105P-E սվիչ</t>
  </si>
  <si>
    <t>ВВП-20NR  Անխափան սնուցման սարք 12 Վ/2Ա</t>
  </si>
  <si>
    <t>Դիմադիր սեղան</t>
  </si>
  <si>
    <t>Աթոռ փայտե</t>
  </si>
  <si>
    <t>ժամացույց</t>
  </si>
  <si>
    <t xml:space="preserve">Շերտավարագույր ուղղահայաց </t>
  </si>
  <si>
    <t>Պատվանդան</t>
  </si>
  <si>
    <t>ՏՏ կենտրոնի համակարգչային սեղան</t>
  </si>
  <si>
    <t>ՏՏ կենտրոնի աթոռ գունավոր</t>
  </si>
  <si>
    <t xml:space="preserve">սեղան </t>
  </si>
  <si>
    <t>մետաղյա աստիճան</t>
  </si>
  <si>
    <t>գյուղ Պռոշյան</t>
  </si>
  <si>
    <t> Գյուղապետարանի վարչական շենք</t>
  </si>
  <si>
    <t> 1980</t>
  </si>
  <si>
    <t> Մանկապարտեզ</t>
  </si>
  <si>
    <t> 1985</t>
  </si>
  <si>
    <t> 1970</t>
  </si>
  <si>
    <t> Բուժ ամբուլատորիա</t>
  </si>
  <si>
    <t> Մշակույթի կենտրոն</t>
  </si>
  <si>
    <t> Մուտքի պատվանդան և հարակից տարածք</t>
  </si>
  <si>
    <t> 2018</t>
  </si>
  <si>
    <t> Ավտոմեքենա ՎԱԶ 21214-126-20 /Նիվա/</t>
  </si>
  <si>
    <t> 2006</t>
  </si>
  <si>
    <t> Գրասեղան</t>
  </si>
  <si>
    <t> Չհրկիզվող պահարան</t>
  </si>
  <si>
    <t> Ժուռնալի սեղան</t>
  </si>
  <si>
    <t> Հեռուստացույց</t>
  </si>
  <si>
    <t> Օֆիսային աթոռ /6 հատ/</t>
  </si>
  <si>
    <t> Ղեկավարի սեղան /2 հատ/</t>
  </si>
  <si>
    <t> Պահարան</t>
  </si>
  <si>
    <t> Հրշեջ վահանակ /գույքով/</t>
  </si>
  <si>
    <t> Ջեռուցման համակարգ</t>
  </si>
  <si>
    <t> Անվտանգության համակարգ</t>
  </si>
  <si>
    <t> Համակարգիչ /կոմպլեկտ/</t>
  </si>
  <si>
    <t> Բազմաֆունկցոնալ տպիչ</t>
  </si>
  <si>
    <t> Բարձրախոս</t>
  </si>
  <si>
    <t> Լրակազմ համակարգիչ G1840</t>
  </si>
  <si>
    <t> Լրակազմ համակարգիչ G1840, Մոնիտոր Philips</t>
  </si>
  <si>
    <t> Սառնարան Hisense 50*50*85</t>
  </si>
  <si>
    <t> Համակարգչի հավաքածու Intel Core i3/MB</t>
  </si>
  <si>
    <t> Բազմաֆունկցոնալ տպիչ /HP/</t>
  </si>
  <si>
    <t> Համակարգչի պրոցեսոր</t>
  </si>
  <si>
    <t> Օդորակիչ ELECTROLUX EACS/I-18HM/N3 /T/</t>
  </si>
  <si>
    <t> Ազդանշանային բարձրախոս</t>
  </si>
  <si>
    <t> 2019</t>
  </si>
  <si>
    <t> Շչակ Ց-40</t>
  </si>
  <si>
    <t> Դյուրակիր համակարգիչ</t>
  </si>
  <si>
    <t> Տպիչ սարք</t>
  </si>
  <si>
    <t> Օֆիսային բազկաթոռ</t>
  </si>
  <si>
    <t> Համակարգչի սեղան</t>
  </si>
  <si>
    <t> Բազկաթոռ /2 հատ/</t>
  </si>
  <si>
    <t> Կրակմարիչ /2 հատ/</t>
  </si>
  <si>
    <t> WIFI</t>
  </si>
  <si>
    <t> Հոսանքի կարգավորիչ /UPS/</t>
  </si>
  <si>
    <t xml:space="preserve">1 Ըստ դեբիտորական պարտքերի </t>
  </si>
  <si>
    <t>Դեբիտորի անվանումը</t>
  </si>
  <si>
    <t>Հաշվեհամարը</t>
  </si>
  <si>
    <t>Հաշվեկշռում հաշվառվող</t>
  </si>
  <si>
    <t>Արտահաշվեկշռում հաշվառվող</t>
  </si>
  <si>
    <t>Ընդամենը</t>
  </si>
  <si>
    <t>Այդ թվում</t>
  </si>
  <si>
    <t>դեբիտորների կողմից ընդունված</t>
  </si>
  <si>
    <t>դեբիտորների կողմից չընդունված</t>
  </si>
  <si>
    <t>հայցային վաղեմության ժամկետը լուծարված</t>
  </si>
  <si>
    <t>Դրոշմանիշային վճար</t>
  </si>
  <si>
    <t xml:space="preserve">Ը ն դ ա մ ե ն ը </t>
  </si>
  <si>
    <t xml:space="preserve">2. Ըստ կրեդիտորական պարտքերի </t>
  </si>
  <si>
    <t>Կրեդիտորի անվանումը</t>
  </si>
  <si>
    <t>Հաշվի  համարը</t>
  </si>
  <si>
    <t>կրեդիտորների կողմից ընդունված</t>
  </si>
  <si>
    <t>կրեդիտորների կողմից չընդունված</t>
  </si>
  <si>
    <t>Եկամտային հարկ</t>
  </si>
  <si>
    <t>Սոցիալական վճար</t>
  </si>
  <si>
    <t>«ՋԻ ԷՄ ԲԻ ԳՐՈՒՊ» ՍՊԸ</t>
  </si>
  <si>
    <t>&lt;&lt;Բի Էյջ Դի Էմ&gt;&gt; ՍՊԸ</t>
  </si>
  <si>
    <t>Սոֆյա Մանուկյան  ԱՁ</t>
  </si>
  <si>
    <t>&lt;&lt;Լայն ափ&gt;&gt; ՍՊԸ</t>
  </si>
  <si>
    <t>&lt;&lt;ՍԵՅՍՄՇԻՆ&gt;&gt; ՍՊԸ</t>
  </si>
  <si>
    <t>Տարիել Սարգսյան ԱՁ</t>
  </si>
  <si>
    <t xml:space="preserve">                           3.     Î²ÜÊÆÎ ¸ð²Ø²Î²Ü ØÆæàòÜºðÆ ¶àôÚø²¶ðàôØ</t>
  </si>
  <si>
    <t>¶áõÛù³·ñÙ³Ý ÁÝÃ³óùáõÙ Ñ³ëï³ïí»É ¿ Ñ»ï¨Û³ÉÁ</t>
  </si>
  <si>
    <r>
      <t xml:space="preserve">    Î³ÝËÇÏ ¹ñ³Ù </t>
    </r>
    <r>
      <rPr>
        <b/>
        <sz val="11"/>
        <color indexed="8"/>
        <rFont val="Arial LatArm"/>
        <family val="2"/>
      </rPr>
      <t xml:space="preserve"> 0 </t>
    </r>
    <r>
      <rPr>
        <sz val="11"/>
        <color indexed="8"/>
        <rFont val="Arial LatArm"/>
        <family val="2"/>
      </rPr>
      <t>¹</t>
    </r>
    <r>
      <rPr>
        <sz val="11"/>
        <rFont val="Arial LatArm"/>
        <family val="2"/>
      </rPr>
      <t>ñ³Ù</t>
    </r>
  </si>
  <si>
    <t xml:space="preserve">    Àëï Ñ³ßí³éÙ³Ý ïíÛ³ÉÝ»ñÇ - զրո</t>
  </si>
  <si>
    <r>
      <t xml:space="preserve">    ¸ñ³Ù³ñÏÕ³ÛÇÝ ûñ¹»ñÝ»ñÇ í»ñçÇÝ Ñ³Ù³ñÝ»ñÁ, ÙáõïùÇ N</t>
    </r>
    <r>
      <rPr>
        <sz val="11"/>
        <color indexed="8"/>
        <rFont val="Arial LatArm"/>
        <family val="2"/>
      </rPr>
      <t xml:space="preserve"> 0 »ÉùÇ N 0</t>
    </r>
  </si>
  <si>
    <t xml:space="preserve">                         4.  ²ÜÎ²ÜÊÆÎ ¸ð²Ø²Î²Ü ØÆæàòÜºðÆ ¶àôÚø²¶ðàôØ</t>
  </si>
  <si>
    <t>Բանկի անվանումը կամ գանձապետարան</t>
  </si>
  <si>
    <t>Հաշվիհամարը</t>
  </si>
  <si>
    <t>Գույքագրման ամսաթիվը</t>
  </si>
  <si>
    <t>Հաշվի մնացորդը գույքագրման ամսաթվին</t>
  </si>
  <si>
    <t>Գույքագրման արդյունքները</t>
  </si>
  <si>
    <t>հաշվապահական տվյալներով</t>
  </si>
  <si>
    <t>բանկի (գանձապետարանի) տվյալներով</t>
  </si>
  <si>
    <t>ավելցուկ</t>
  </si>
  <si>
    <t>պակասորդ</t>
  </si>
  <si>
    <t>ՀՀ ՖՆ գործառնական վարչություն</t>
  </si>
  <si>
    <t xml:space="preserve">Եղվարդի ՔԿԱԳ </t>
  </si>
  <si>
    <t>Ð/Ñ</t>
  </si>
  <si>
    <t xml:space="preserve">¶áõÛùÇ ³Ýí³ÝáõÙÁ ¨ Ñ³Ù³éáï µÝáõÃ³·ÇñÁ </t>
  </si>
  <si>
    <t>Ó/µ ¨ ß/Ñ ï³ñ»ÃÇí</t>
  </si>
  <si>
    <t>ԳÇÝ</t>
  </si>
  <si>
    <t>ö³ëï³óÇ ³éÏ³ÛáõÃÛáõÝÁ</t>
  </si>
  <si>
    <t>Ð³ßí³å³Ñ³Ï³Ý Ñ³ßí³é. ïíÛ³ÉÝ»ñáí</t>
  </si>
  <si>
    <t>ø³Ý³Ï</t>
  </si>
  <si>
    <t>ÀÝ¹Ñ³Ýáõñ ·áõÙ³ñ</t>
  </si>
  <si>
    <t>Ք³Ý³Ï</t>
  </si>
  <si>
    <t>ԸÝ¹. ·áõÙ³ñ</t>
  </si>
  <si>
    <t>Գáñ·</t>
  </si>
  <si>
    <t>ØáÝÇïáñ 17LG 1954 SM</t>
  </si>
  <si>
    <t>Պրացեսոր (224194)</t>
  </si>
  <si>
    <t>Մոնիտոր (00589)</t>
  </si>
  <si>
    <t>Պրինտեր (821038)</t>
  </si>
  <si>
    <t>UPS (b) (401404)</t>
  </si>
  <si>
    <t>æ»éáõóÇã</t>
  </si>
  <si>
    <t>Î³ñÇã</t>
  </si>
  <si>
    <t>¶áñÍ³í³ñÇ ë»Õ³Ý</t>
  </si>
  <si>
    <t>Բազմաֆունկցիոնալ տպիչ սարք</t>
  </si>
  <si>
    <t>աթոռ փափուկ</t>
  </si>
  <si>
    <t>սեղան գրասենյակային</t>
  </si>
  <si>
    <t>Տաքացուցիչ  Bereta QN-206</t>
  </si>
  <si>
    <t xml:space="preserve">Ը դ ա մ ե ն ը </t>
  </si>
  <si>
    <t>¶ÇÝ</t>
  </si>
  <si>
    <t>ÀÝ¹. ·áõÙ³ñ</t>
  </si>
  <si>
    <t xml:space="preserve">Þ»ñï³í³ñ³·áõÛñ </t>
  </si>
  <si>
    <r>
      <t>մ</t>
    </r>
    <r>
      <rPr>
        <vertAlign val="superscript"/>
        <sz val="12"/>
        <rFont val="Arial LatArm"/>
        <family val="2"/>
      </rPr>
      <t>2</t>
    </r>
  </si>
  <si>
    <t>ÜÇëï»ñÇ ë»Õ³Ý</t>
  </si>
  <si>
    <t>ÜÇëï»ñÇ ë»Õ³ÝÇ  ³Ãáé</t>
  </si>
  <si>
    <t>²Ùë³·ñÇ ë»Õ³Ý</t>
  </si>
  <si>
    <t>Ð»éáõëï³óáõÛóÇ ï³Ï¹Çñ</t>
  </si>
  <si>
    <t>¼·»ëï³å³Ñ³ñ³Ý</t>
  </si>
  <si>
    <t>¶Éáµáõë</t>
  </si>
  <si>
    <t>ê»Õ³ÝÇ Ñ³í³ù³Íáõ</t>
  </si>
  <si>
    <t>¸³ÏÇã</t>
  </si>
  <si>
    <t>ÂÕÃ³Ù³Ý</t>
  </si>
  <si>
    <t>î»ë³Å³å³í»Ý</t>
  </si>
  <si>
    <t>²Õµ³Ù³Ý</t>
  </si>
  <si>
    <t>²ïÉ³ë</t>
  </si>
  <si>
    <t>¶ñ³Ï³ÝáõÃÛáõÝ</t>
  </si>
  <si>
    <t xml:space="preserve">Ը Ն Դ Ա Մ Ե Ն Ը </t>
  </si>
  <si>
    <t xml:space="preserve">                                 1. ÐÆØÜ²Î²Ü ØÆæàòÜºðÆ,Ø²Üð²ðÄºø ºì ²ð²¶²Ø²Þ</t>
  </si>
  <si>
    <t xml:space="preserve">                                                   ²è²ðÎ²ÜºðÆ ¶àôÚø²¶ðØ²Ü òàôò²Î</t>
  </si>
  <si>
    <t>ÃáÕ³ñÏÙ³Ý ï³ñ»ÃÇí</t>
  </si>
  <si>
    <t>չափման միավ</t>
  </si>
  <si>
    <t>·ÇÝ</t>
  </si>
  <si>
    <t>ù³Ý³Ï</t>
  </si>
  <si>
    <t>ÁÝ¹. ·áõÙ³ñ</t>
  </si>
  <si>
    <t>Դաշնամուր</t>
  </si>
  <si>
    <t>Լվացքի մեքենա կիսաավտ.</t>
  </si>
  <si>
    <t>Կահույք 3 կտ.</t>
  </si>
  <si>
    <t>Գեղարվեստական նկար</t>
  </si>
  <si>
    <t>Փլավքամիչ մեծ</t>
  </si>
  <si>
    <t>Պատառաքաղ</t>
  </si>
  <si>
    <t>Ճաշի շերեփ մեծ</t>
  </si>
  <si>
    <t>Կաթսա ալ. 15լ</t>
  </si>
  <si>
    <t>Բրդյա վերմակ</t>
  </si>
  <si>
    <t>Սեղան մանկական</t>
  </si>
  <si>
    <t>Աթոռ մանկական</t>
  </si>
  <si>
    <t>Ադեալ</t>
  </si>
  <si>
    <t>Ծածկոց մանկական</t>
  </si>
  <si>
    <t>Դեղորայքի պահարան</t>
  </si>
  <si>
    <t>Կասսա</t>
  </si>
  <si>
    <t>Շվեդական պատ</t>
  </si>
  <si>
    <t>Կաթսա ալ. 50լ</t>
  </si>
  <si>
    <t>Մարզական  ներքնակ</t>
  </si>
  <si>
    <t>Մանկական սեղան</t>
  </si>
  <si>
    <t>Մանկական աթոռ</t>
  </si>
  <si>
    <t>Մեծ աթոռ</t>
  </si>
  <si>
    <t>ՀԴՄ §Մերկուրի¦ 130ֆ</t>
  </si>
  <si>
    <t>Հեռուստացույց  TOSHIBA 32PB</t>
  </si>
  <si>
    <t>Սառնարան  HITACH I 610 EUC</t>
  </si>
  <si>
    <t>Սառնարան SUPERGENERAL 300</t>
  </si>
  <si>
    <t>Գրատախտակ</t>
  </si>
  <si>
    <t>Հաց կտրող մեքենա</t>
  </si>
  <si>
    <t>Համակարգիչ Pentium 4</t>
  </si>
  <si>
    <t>Վիդյոպրոյեկտոր OPTOMA DX 329,240*240</t>
  </si>
  <si>
    <t>Խաղալիքի պահարան</t>
  </si>
  <si>
    <t>Սպորտային նստարան</t>
  </si>
  <si>
    <t>Սեղան խոհանոցի</t>
  </si>
  <si>
    <t>Բարձ</t>
  </si>
  <si>
    <t>Ադիալ 110*140</t>
  </si>
  <si>
    <t>Բարձի երես</t>
  </si>
  <si>
    <t>Վերմակ</t>
  </si>
  <si>
    <t>Բարձ բամբակյա 35*50</t>
  </si>
  <si>
    <t>Մանկական մահճակալ</t>
  </si>
  <si>
    <t>Ջրի բաժակի պահարան</t>
  </si>
  <si>
    <t>Վարագույր</t>
  </si>
  <si>
    <t>մ</t>
  </si>
  <si>
    <t>Վարագույրի տիսմա</t>
  </si>
  <si>
    <t>Կառնիզ</t>
  </si>
  <si>
    <t>Ալյումինից կաթսա 50լ</t>
  </si>
  <si>
    <t>Ալյումինից կաթսա 40լ</t>
  </si>
  <si>
    <t>Ալյումինից կաթսա 12լ</t>
  </si>
  <si>
    <t>Ալյումինից կաթսա 10լ</t>
  </si>
  <si>
    <t>Թեյի գդալ</t>
  </si>
  <si>
    <t>Փոքր պատառաքաղ</t>
  </si>
  <si>
    <t>Էլեկտրական պլիտա 4 տեղանոց</t>
  </si>
  <si>
    <t>2012թ.</t>
  </si>
  <si>
    <t>Գորգ</t>
  </si>
  <si>
    <t>Աթոռ մեծ</t>
  </si>
  <si>
    <t>Սրբիչի կախիչ 5 տեղանոց</t>
  </si>
  <si>
    <t>Մանկական զգեստապահարան</t>
  </si>
  <si>
    <t>Ծաղկաման</t>
  </si>
  <si>
    <t>Սավոկ սննդի</t>
  </si>
  <si>
    <t xml:space="preserve">Մեծ պլաստմասե տարա </t>
  </si>
  <si>
    <t>Ü»ñùÝ³Ï</t>
  </si>
  <si>
    <t>¾É»Ïïñ³Ï³Ý åÉÇï³ 3ï»Õ³Ýáó</t>
  </si>
  <si>
    <t>¹áõËáíÏ³ ¿É»Ïïñ³Ï³Ý пс-3</t>
  </si>
  <si>
    <t>Éí³óùÇ Ù»ù»Ý³ ³íïáÙ³ï</t>
  </si>
  <si>
    <t>çñ³ï³ù³óáõóÇã</t>
  </si>
  <si>
    <t>¹ñëÇ Ù»Í í³Ñ³Ý³Ï 100x60</t>
  </si>
  <si>
    <t>í³Ñ³Ý³ÏÝ»ñ Ï³µÇÝ»ïÝ»ñÇ</t>
  </si>
  <si>
    <t>³ñ¹áõÏÇ ë»Õ³Ý</t>
  </si>
  <si>
    <t>Éí³óùÇ ãáñ³Ýáó</t>
  </si>
  <si>
    <t>·¹³ÉÇ ãáñ³Ýáó</t>
  </si>
  <si>
    <t>Ñ³óÇ ³Ù³Ý ë»Õ³ÝÇ</t>
  </si>
  <si>
    <t>¹³Ý³ÏÝ»ñ ÷áùñ</t>
  </si>
  <si>
    <t>ß»ñ»÷ ×³ßÇ</t>
  </si>
  <si>
    <t>ù³ÙÇã åÉ³ëïÙ³ëÇ ù³é³ÏáõëÇ</t>
  </si>
  <si>
    <t>³Õµ³Ù³Ý 11,5ÉÇïñ</t>
  </si>
  <si>
    <t>ã³÷Ç µ³Å³Ï 1,5 ÉÇïñ</t>
  </si>
  <si>
    <t>³í»É, ë³íáÏ</t>
  </si>
  <si>
    <t>å³ïáõÑ³Ý Éí³Ý³Éáõ ãáïù</t>
  </si>
  <si>
    <t>³é³ëï³ÕÇ ãáïù</t>
  </si>
  <si>
    <t>Ã³ë åÉ³ëïÙ³ëÇ 14 ÉÇïñ</t>
  </si>
  <si>
    <t>Ù»ï³Õ³Ï³Ý Ï³ËÇã</t>
  </si>
  <si>
    <t>áõéÝ³ ÃÕÃÇ</t>
  </si>
  <si>
    <t>Ã³ë ù³é³ÏáõëÇ åÉ³ëïÙ³ëÇ</t>
  </si>
  <si>
    <t>Ù³ÝÏ³Ï³Ý ×³ß³ë»Õ³Ý</t>
  </si>
  <si>
    <t>³Ãáé Ù³ÝÏ³Ï³Ý</t>
  </si>
  <si>
    <t>Ë³Õ³ÉÇùÇ å³Ñ³ñ³Ý</t>
  </si>
  <si>
    <t>Ñ³Ûï³ñ³ñáõÃÛáõÝÝ»ñÇ óáõó³ï³</t>
  </si>
  <si>
    <t>Ï³éÝ»½</t>
  </si>
  <si>
    <t>24Ù</t>
  </si>
  <si>
    <t>Ñ³ßíÇã ·Çß»ñ-ó»ñ»Ï é»ÅÇÙáí</t>
  </si>
  <si>
    <t>ïáÏ³</t>
  </si>
  <si>
    <t>Ñ³ï³ÏÇ ÷³Ûï</t>
  </si>
  <si>
    <t>Ù»Í åÉ³ëïÙ³ë» Ã³ë</t>
  </si>
  <si>
    <t>¹é³Ý ¹»ÙÇ ãáïù</t>
  </si>
  <si>
    <t>çñÇ µ³Ï</t>
  </si>
  <si>
    <t>çñÇ åáÙå</t>
  </si>
  <si>
    <t xml:space="preserve">³íïáÙ³ï </t>
  </si>
  <si>
    <t>ÓÛáõÝ Ù³ùñ»Éáõ µ³Ñ</t>
  </si>
  <si>
    <t>Í³ÕÏ³Ù³Ý</t>
  </si>
  <si>
    <t>æñ³ã³÷</t>
  </si>
  <si>
    <t>Îß»éù</t>
  </si>
  <si>
    <t>Î³éáõë»É ëÕ³ñ³Ý</t>
  </si>
  <si>
    <t>Î³éáõë»É ×á×³Ý³Ï</t>
  </si>
  <si>
    <t>Î³éáõë»É Ý³í³Ï</t>
  </si>
  <si>
    <t>Î³éáõë»É åïïíáÕ 5 ï»Õ</t>
  </si>
  <si>
    <t>Î³éáõë»É åïïíáÕ</t>
  </si>
  <si>
    <t>Տպիչ Canon LPB 6020</t>
  </si>
  <si>
    <t>´³½Ù³ýáõÝÏóÇáÝ³É ë³ñù Canon MF 4410</t>
  </si>
  <si>
    <t>DVD</t>
  </si>
  <si>
    <t>ՈՒժեղացուցիչ</t>
  </si>
  <si>
    <t>Շերեփ ճաշի մեծ</t>
  </si>
  <si>
    <t>Փլավի մեծ գդալ</t>
  </si>
  <si>
    <t>Հյութի բաժակ</t>
  </si>
  <si>
    <t>Օղու բաժակ</t>
  </si>
  <si>
    <t>Դանակ պատառաքաղ</t>
  </si>
  <si>
    <t>Թեյի բաժակ</t>
  </si>
  <si>
    <t>Վերմակակալ</t>
  </si>
  <si>
    <t>Սավան</t>
  </si>
  <si>
    <t>Լվացքի մեքենա LG</t>
  </si>
  <si>
    <t>Հատակի փայտ</t>
  </si>
  <si>
    <t>Խոհանոցի տախտակ</t>
  </si>
  <si>
    <t>Ջրի բաժակ</t>
  </si>
  <si>
    <t>Չորանոց ամանի</t>
  </si>
  <si>
    <t>Երկարացման շնուր</t>
  </si>
  <si>
    <t>Հացի դանակ</t>
  </si>
  <si>
    <t>Փոքր դույլ կափարիչով</t>
  </si>
  <si>
    <t xml:space="preserve">Պլաստ. տարա սննդի 50լ </t>
  </si>
  <si>
    <t>Պլ. թաս 20 լ</t>
  </si>
  <si>
    <t>Ջրի տարա ծորակով</t>
  </si>
  <si>
    <t>Կաթսա ալյումինե</t>
  </si>
  <si>
    <t>Կաթսա էմալապատ 40լ</t>
  </si>
  <si>
    <t>Փլավքամիչ</t>
  </si>
  <si>
    <t>Սննդի սավոկ</t>
  </si>
  <si>
    <t>USP մալուխ</t>
  </si>
  <si>
    <t>UTP մալուխ</t>
  </si>
  <si>
    <t>Համակարգիչ, մկնիկ, ստեղնաշար</t>
  </si>
  <si>
    <t>Vi Fi TP link TL WR 740N</t>
  </si>
  <si>
    <t>Աշխատանքային սեղան խոհանոցի</t>
  </si>
  <si>
    <t>Աշխատանքային սեղան</t>
  </si>
  <si>
    <t>Փոշեկուլ Սամսունգ</t>
  </si>
  <si>
    <t>Սառնարան DWOOES</t>
  </si>
  <si>
    <t>Պլաստմասե թաս  15լ</t>
  </si>
  <si>
    <t>Դանակ մեծ</t>
  </si>
  <si>
    <t>Տախտակ փայտե</t>
  </si>
  <si>
    <t>Պլաստմասե տարա 70լ</t>
  </si>
  <si>
    <t>Աստիջան 3մ</t>
  </si>
  <si>
    <t>Պատուհանի ցանց 52սմ74</t>
  </si>
  <si>
    <t>Պատուհանի ցանց 52սմ80</t>
  </si>
  <si>
    <t>Հրշեջ վահանակ</t>
  </si>
  <si>
    <t>Օդակարգավորիչ ORVICA,ORS</t>
  </si>
  <si>
    <t>Քամիչ մետաղյա</t>
  </si>
  <si>
    <t>Գոգաթիակ</t>
  </si>
  <si>
    <t>Պլաստ.տարա 70 լ.</t>
  </si>
  <si>
    <t>35մ</t>
  </si>
  <si>
    <t>Տիսմա լայն</t>
  </si>
  <si>
    <t>40մ</t>
  </si>
  <si>
    <t>Տիսմա նեղ</t>
  </si>
  <si>
    <t>Ալյումինե տարա</t>
  </si>
  <si>
    <t>Պլաստ.տարա սննդ.մեծ</t>
  </si>
  <si>
    <t>Պլաստ.տարա սննդ.փոքր</t>
  </si>
  <si>
    <t>Տախտակ փայտե սննդ.</t>
  </si>
  <si>
    <t>Էլ.ջրատաքացուցիչ ARISTON</t>
  </si>
  <si>
    <t>ՍառնարանRDNE510m221W</t>
  </si>
  <si>
    <t>Փայտե նստարան տաղավար</t>
  </si>
  <si>
    <t>Ափսե զակուսկի N 7</t>
  </si>
  <si>
    <t>Ափսե ճաշի N 8</t>
  </si>
  <si>
    <t>Թեյի բաժակ թափանցիկ</t>
  </si>
  <si>
    <t>Սպիտակ խալաթ</t>
  </si>
  <si>
    <t>Լվացարան երկու թասով դարակով 1200*700*850</t>
  </si>
  <si>
    <t>Մանկական երեսի սրբիչ</t>
  </si>
  <si>
    <t>Մանկական վերմակակալ</t>
  </si>
  <si>
    <t>Մանկական սավան</t>
  </si>
  <si>
    <t>Մանկական բարձի երես</t>
  </si>
  <si>
    <t>Ալյումինե կաթսա 10լիտր</t>
  </si>
  <si>
    <t>Էմալապատ կաթսա 40լիտր</t>
  </si>
  <si>
    <t>Թաս պլաստմասե 2.5լ</t>
  </si>
  <si>
    <t>Թաս պլաստմասե 10լ</t>
  </si>
  <si>
    <t>Թաս պլաստմասե 6լ</t>
  </si>
  <si>
    <t>Թաս պլաստմասե 15լ</t>
  </si>
  <si>
    <t>Թաս պլաստմասե 26լ</t>
  </si>
  <si>
    <t>Թաս պլաստմասե փոքր</t>
  </si>
  <si>
    <t>Հացի տախտակ</t>
  </si>
  <si>
    <t>Մեծ գթալ ներժից</t>
  </si>
  <si>
    <t>Պլաստմասե ջրի բաժակ 1լիտր</t>
  </si>
  <si>
    <t>Ջրի տարա 50-70լ</t>
  </si>
  <si>
    <t>Պլաստմասե դույլ 15 լիտր</t>
  </si>
  <si>
    <t>Քերիչ</t>
  </si>
  <si>
    <t>Աղբաման</t>
  </si>
  <si>
    <t>Կշեռք սեղանի</t>
  </si>
  <si>
    <t>Էլեկտր.բակ SOLIDO 100լ</t>
  </si>
  <si>
    <t>Կաթսա էմալապատ 6լ</t>
  </si>
  <si>
    <t>Զուգարանի խոզանակ</t>
  </si>
  <si>
    <t>Հատակի խոզանակ</t>
  </si>
  <si>
    <t xml:space="preserve">Հեռուստացույց </t>
  </si>
  <si>
    <t>Նոութբուք</t>
  </si>
  <si>
    <t>Մսաղաց</t>
  </si>
  <si>
    <t>Էմալապատ դույլ 12 լիտր</t>
  </si>
  <si>
    <t>Էմալապատ թեյնիկ 3.5լիտր</t>
  </si>
  <si>
    <t>Բազմաֆունկցիոնալ տպիչ</t>
  </si>
  <si>
    <t>Հացի աման կափարիչով</t>
  </si>
  <si>
    <t>Բաժակների թաս</t>
  </si>
  <si>
    <t>Աղբաման մեծ</t>
  </si>
  <si>
    <t>Հացի աման փոքր սեղանի</t>
  </si>
  <si>
    <t>Ճաշի գթալ</t>
  </si>
  <si>
    <t xml:space="preserve">Ափսե զակուսկի </t>
  </si>
  <si>
    <t xml:space="preserve">Ափսե ճաշի </t>
  </si>
  <si>
    <t>Թերմոս ջրի ծորակով</t>
  </si>
  <si>
    <t>Արդուկ</t>
  </si>
  <si>
    <t>Ավտոմատ ճշման սարք</t>
  </si>
  <si>
    <t>Փոշեկուլ BERG VC-SJ1R RD</t>
  </si>
  <si>
    <t>Սրբիչ</t>
  </si>
  <si>
    <t>Օդափոխիչ կենտրոնախույս ВЦ14-46-3,15 1,1/1500</t>
  </si>
  <si>
    <t>Լվացարան դարակով</t>
  </si>
  <si>
    <t>Դանակ KR 48-37</t>
  </si>
  <si>
    <t>Դանակ 25սմ 049</t>
  </si>
  <si>
    <t>Դանակ 15սմ 282</t>
  </si>
  <si>
    <t>Դանակ 20սմ 018</t>
  </si>
  <si>
    <t xml:space="preserve"> Սալօջախ էլ.PE-804O</t>
  </si>
  <si>
    <t>Բրոյլեր</t>
  </si>
  <si>
    <t>10186,5</t>
  </si>
  <si>
    <t xml:space="preserve">     §ºÔì²ð¸Æ N 1 Ø²ÜÎ²ä²ðîº¼¦ Ðà²Î</t>
  </si>
  <si>
    <t xml:space="preserve">     ՍՆՆԴԱՄԹԵՐՔԻ ՄՆԱՑՈՐԴ ԱՌ 01.01.2024Թ</t>
  </si>
  <si>
    <t xml:space="preserve">Կարագ </t>
  </si>
  <si>
    <t>կգ</t>
  </si>
  <si>
    <t>Շաքարավազ</t>
  </si>
  <si>
    <t>Բրինձ</t>
  </si>
  <si>
    <t>Վերմիշել-մակ.</t>
  </si>
  <si>
    <t>Ձեթ</t>
  </si>
  <si>
    <t>լիտր</t>
  </si>
  <si>
    <t>Ջեմ</t>
  </si>
  <si>
    <t>Ոսպ</t>
  </si>
  <si>
    <t>Ոլոռ</t>
  </si>
  <si>
    <t>Ալյուր</t>
  </si>
  <si>
    <t>0,8</t>
  </si>
  <si>
    <t>Հնդկաձավար</t>
  </si>
  <si>
    <t>Ձավար</t>
  </si>
  <si>
    <t>Տոմատի մածուկ</t>
  </si>
  <si>
    <t>Աղ</t>
  </si>
  <si>
    <t>Թեյ</t>
  </si>
  <si>
    <t>Կակաոի փոշի</t>
  </si>
  <si>
    <t>Կարտոֆիլ</t>
  </si>
  <si>
    <t>Սոխ</t>
  </si>
  <si>
    <t>Տավարի միս</t>
  </si>
  <si>
    <t>Հավի միս</t>
  </si>
  <si>
    <t xml:space="preserve">Ը Ն Դ Ա  Մ Ե Ն Ը </t>
  </si>
  <si>
    <t xml:space="preserve">     ՄԱՔՐՈՂ ՆՅՈՒԹԵՐԻ ՄՆԱՑՈՐԴ ԱՌ 01.01.2024Թ</t>
  </si>
  <si>
    <t>Ամանի հեղուկ Թաժ</t>
  </si>
  <si>
    <t>Ռախշա</t>
  </si>
  <si>
    <t>Լվածքի փոշի ձեռքի</t>
  </si>
  <si>
    <t>Լվածքի փոշի ավտոմատ</t>
  </si>
  <si>
    <t>Հեղուկ օճառ</t>
  </si>
  <si>
    <t>Օդափոխիչ</t>
  </si>
  <si>
    <t>Ձեռնոց</t>
  </si>
  <si>
    <t>Կոշտ սպիրալ</t>
  </si>
  <si>
    <t>Սեղանի շոր</t>
  </si>
  <si>
    <t>Հատակի շոր</t>
  </si>
  <si>
    <t>Փափուկ սպունգ</t>
  </si>
  <si>
    <t>Սպունգ գուպկայով</t>
  </si>
  <si>
    <t>Տնտեսական օճառ</t>
  </si>
  <si>
    <t>Ավել հատակի</t>
  </si>
  <si>
    <t>Անձեռոցիկ</t>
  </si>
  <si>
    <t>Զուգարանի թուղթ</t>
  </si>
  <si>
    <t>Ախտահանող միջոց</t>
  </si>
  <si>
    <t>Աղբի տոպրակ</t>
  </si>
  <si>
    <t>Ժավել</t>
  </si>
  <si>
    <t xml:space="preserve">                                     2. ¶Üàð¸ÜºðÆ, Ø²î²Î²ð²ðÜºðÆ ºì ²ÚÈ ¸º´ÆîàðՆºðÆ àô Îðº¸ÆîàðÜºðÆ </t>
  </si>
  <si>
    <t xml:space="preserve">                                                                       Ðºî Ð²Þì²ðÎÜºðÆ ¶àôÚø²¶ðàôØ</t>
  </si>
  <si>
    <t>1.  Àëï ¹»µÇïáñ³Ï³Ý å³ñïù»ñÇ</t>
  </si>
  <si>
    <t>¸»µÇïáñÇ ³Ýí³ÝáõÙÁ</t>
  </si>
  <si>
    <t>Ð³ßíÇ Ñ³Ù³ñÁ</t>
  </si>
  <si>
    <t>Ð³ßí»ÏßéáõÙ Ñ³ßí³éíáÕ</t>
  </si>
  <si>
    <t>²ñïÑ³ßí»ÏßéáõÙ Ñ³ßí³éíáÕ</t>
  </si>
  <si>
    <t>ÀÝ¹³Ù»ÝÁ</t>
  </si>
  <si>
    <t>²Û¹ ÃíáõÙ</t>
  </si>
  <si>
    <t>¸»µÇïáñÝ»ñÇ ÏáÕÙÇó ÁÝ¹áõÝí³Í</t>
  </si>
  <si>
    <t>¸»µÇïáñÝ»ñÇ ÏáÕÙÇó ãÁÝ¹áõÝí³Í</t>
  </si>
  <si>
    <t>Ð³Ûó³ÛÇÝ í³Õ»ÙáõÃÛ³Ý Å³ÙÏ»ïÁ Éñ³ó³Í</t>
  </si>
  <si>
    <t>2.  Àëï Ïñ»¹Çïáñ³Ï³Ý  å³ñïù»ñÇ</t>
  </si>
  <si>
    <t>Îñ»¹ÇïáñÇ ³Ýí³ÝáõÙÁ</t>
  </si>
  <si>
    <t>²Û¹ ÃíáõÙ å³ñïùÁ</t>
  </si>
  <si>
    <t>Îñ»¹ÇïáñÝ»ñÇ ÏáÕÙÇó ÁÝ¹áõÝí³Í</t>
  </si>
  <si>
    <t>Îñ»¹Çïáñ Ý»ñÇ ÏáÕÙÇó ãÁÝ¹áõÝí³Í</t>
  </si>
  <si>
    <t>Îñ»¹ÇïáñÝ»ñÇ ÏáÕÙÇó ãÁÝ¹áõÝí³Í</t>
  </si>
  <si>
    <t>Կենտրոնական գանձապետարան եկ/հարկ</t>
  </si>
  <si>
    <t>900008000490</t>
  </si>
  <si>
    <t>Կենտրոնական գանձապետարան սոց.վճար</t>
  </si>
  <si>
    <t>Ֆինանսների Նախար.գործ.վարչ.դրոշ.վճար</t>
  </si>
  <si>
    <t>900005001186</t>
  </si>
  <si>
    <t>§Հայաստանի Էլեկտրոկան Ցանցեր¦ՓԲԸ</t>
  </si>
  <si>
    <t>2470047170440000</t>
  </si>
  <si>
    <t>§Գազպրոմ Արմենիա¦ՓԲԸ</t>
  </si>
  <si>
    <t>2470047170770000</t>
  </si>
  <si>
    <t>Վեոլիա-Ջուր ՓԲԸ</t>
  </si>
  <si>
    <t>11500351562015</t>
  </si>
  <si>
    <t>Սևանի Հացի Գործարան ՓԲԸ</t>
  </si>
  <si>
    <t>Եղվարդի-Նեկտար ՍՊԸ</t>
  </si>
  <si>
    <t>Սավա ՍՊԸ</t>
  </si>
  <si>
    <t>Տերև ՍՊԸ</t>
  </si>
  <si>
    <t>Ծնող վարձ</t>
  </si>
  <si>
    <t xml:space="preserve"> 15100431078600</t>
  </si>
  <si>
    <t xml:space="preserve"> 1510017371551598</t>
  </si>
  <si>
    <t>1570017296960100</t>
  </si>
  <si>
    <t>1150016870820877</t>
  </si>
  <si>
    <t>ԱՇԲ Նաիրիի  մ/ճ</t>
  </si>
  <si>
    <t>Գույքեր անվանումը և համառոտ բնութագիրը</t>
  </si>
  <si>
    <t>գին</t>
  </si>
  <si>
    <t>Փաստացի առկայություն</t>
  </si>
  <si>
    <t>Քանակ</t>
  </si>
  <si>
    <t>Ընդ.գումար</t>
  </si>
  <si>
    <t>1</t>
  </si>
  <si>
    <t>2</t>
  </si>
  <si>
    <t>3</t>
  </si>
  <si>
    <t>Անկողնային սիպիտակեղեն.Սավան,բարձի երես,ծրար</t>
  </si>
  <si>
    <t>Արդուկ PHILIPS JC4535/20</t>
  </si>
  <si>
    <t>Արդուկի սեղան EJE Sinpex color (18364-02 super standart)</t>
  </si>
  <si>
    <t>Բազմաֆունկցիոնալ տպող սարք</t>
  </si>
  <si>
    <t>Բաժակների և սրբիչների պահարան</t>
  </si>
  <si>
    <t>Բարձ50*40 քաշ 500 գ</t>
  </si>
  <si>
    <t>Զգեստապահարան մանկական</t>
  </si>
  <si>
    <t>Լվացքի մեքենա Hesense WFHXE1065W</t>
  </si>
  <si>
    <t>Խաղալիքների պահարան</t>
  </si>
  <si>
    <t>Խոհանոցային սպասքապահարան</t>
  </si>
  <si>
    <t>Ծածկոց</t>
  </si>
  <si>
    <t>Կարի մեքենա</t>
  </si>
  <si>
    <t>Հեռուստացույց բերգ BLT-32 W500S</t>
  </si>
  <si>
    <t>Մահճակալ երկհարկանի</t>
  </si>
  <si>
    <t>Մահճակալ մեկ հարկանի</t>
  </si>
  <si>
    <t>Մսաղաց /պռոֆեսիոնալ</t>
  </si>
  <si>
    <t>Ներժից սեղան առանց բորտի</t>
  </si>
  <si>
    <t>Ներժից սեղան բորտով</t>
  </si>
  <si>
    <t>Ներքնակ</t>
  </si>
  <si>
    <t>Սառնարան Hesense NT43WR-INBOX</t>
  </si>
  <si>
    <t>Սառցարան բերգ BF-D212VW</t>
  </si>
  <si>
    <t>Սեղան աշխատանքային</t>
  </si>
  <si>
    <t>Սպիտակաեղենի պահարան</t>
  </si>
  <si>
    <t xml:space="preserve">Վարագույր </t>
  </si>
  <si>
    <t>վերմակ</t>
  </si>
  <si>
    <t>Փոշեկուլ  VIKASS VCJ3728J red</t>
  </si>
  <si>
    <t>Քիվ վարագույր</t>
  </si>
  <si>
    <t>Օդափոխիչ BJAC T 09 eco (T)</t>
  </si>
  <si>
    <t>Ինդուկցիոն սալօջախ Հուրական HKN-ICFDX 4</t>
  </si>
  <si>
    <t>Գորգ 3*4</t>
  </si>
  <si>
    <t>Գորգ 1.5*2</t>
  </si>
  <si>
    <t>Կախիչ փոքր</t>
  </si>
  <si>
    <t>Կախիչ մեծ</t>
  </si>
  <si>
    <t>Բազմոց</t>
  </si>
  <si>
    <t xml:space="preserve">Գորգ կավռալին </t>
  </si>
  <si>
    <t>Աթոռակ</t>
  </si>
  <si>
    <t>Նստարան</t>
  </si>
  <si>
    <t>Թխվածքաբլիթ</t>
  </si>
  <si>
    <t>Խտացրախ կաթ</t>
  </si>
  <si>
    <t>Կարամել</t>
  </si>
  <si>
    <t>Պանիր</t>
  </si>
  <si>
    <t>Սոդա</t>
  </si>
  <si>
    <t>Ջահիր</t>
  </si>
  <si>
    <t>Մաքրող միջոց</t>
  </si>
  <si>
    <t>Կահույքի լաք</t>
  </si>
  <si>
    <t xml:space="preserve">Լվածքի փոշի </t>
  </si>
  <si>
    <t>ՀՀԷկոնոմ.և Ֆինանս.Նախարարություն</t>
  </si>
  <si>
    <t>Արդշինբանկ ՓԲԸ</t>
  </si>
  <si>
    <t>2473701700670000</t>
  </si>
  <si>
    <t>&lt;&lt;Շինմաստեր&gt;&gt;ՍՊԸ</t>
  </si>
  <si>
    <t>â³÷Ç ÙÇ³íáñ</t>
  </si>
  <si>
    <t>Ø³Ñ×³Ï³É 1ï. </t>
  </si>
  <si>
    <t>Ð³ï</t>
  </si>
  <si>
    <t>Ø³Ñ×³Ï³É 2ï. </t>
  </si>
  <si>
    <t>öáùñ ë»Õ³Ý</t>
  </si>
  <si>
    <t>²Ãáé Ù»Í</t>
  </si>
  <si>
    <t>²Ãáé ÷áùñ</t>
  </si>
  <si>
    <t>Ê³Õ³ÉÇùÇ å³Ñ³ñ³Ý</t>
  </si>
  <si>
    <t>¶ñ³¹³ñ³Ï Ï³ËáíÇ</t>
  </si>
  <si>
    <t>Î³ÑáõÛù å³ïÇ 5 Ïïáñ</t>
  </si>
  <si>
    <t>Èñ³·ñ³ë»Õ³Ý</t>
  </si>
  <si>
    <t>êå³ëù³å³Ñ³ñ³Ý Ù»Í</t>
  </si>
  <si>
    <t>Ö³ß³ë»Õ³Ý</t>
  </si>
  <si>
    <t>¸³ßÝ³Ùáõñ</t>
  </si>
  <si>
    <t xml:space="preserve">Îß»éù 100Ï· </t>
  </si>
  <si>
    <t>Ð³»ÉÇ Ù»Í</t>
  </si>
  <si>
    <t>Ð³»ÉÇ ÷áùñ</t>
  </si>
  <si>
    <t xml:space="preserve">àõÕ»·áñ· Ï³ñÙÇñ Ý³Ëß»ñáí 3ùÙ </t>
  </si>
  <si>
    <t xml:space="preserve">Ð³ï³ÏÇ Ï³íé³ÉÇï Ù»Í Ï³ñÙÇñ 6ùÙ </t>
  </si>
  <si>
    <t>¶ñ³ï³Ëï³Ï</t>
  </si>
  <si>
    <t xml:space="preserve">ºñÏ³ñ³óÙ³Ý É³ñ 3Ù </t>
  </si>
  <si>
    <t>Ø³ÝÏ³Ï³Ý ³Ãáé ÷³Ûï» ¨ Ù»ï³Õ³Ï³Ý ÏáÝëïñáõÏóÇ³Ûáí</t>
  </si>
  <si>
    <t>ÜÏ³ñ</t>
  </si>
  <si>
    <t>ºñÏ³Ã» ³ëïÇ×³Ý</t>
  </si>
  <si>
    <t>¶áñ· 6ùÙ</t>
  </si>
  <si>
    <t>Â»ÛÝÇÏ</t>
  </si>
  <si>
    <t>Î³Ãë³ Ù»Í</t>
  </si>
  <si>
    <t>¸áõÛÉ ¿Ù³É³å³ï</t>
  </si>
  <si>
    <t>ò³Ýó Ë³Õ³ÉÇùÇ</t>
  </si>
  <si>
    <t>ê³éÝ³ñ³ÝÇ ëÇÝÇ</t>
  </si>
  <si>
    <t>Þ»ñ»÷</t>
  </si>
  <si>
    <t>îåÇã Phaser 3140</t>
  </si>
  <si>
    <t>Ì³ÕÏ³Ù³Ý</t>
  </si>
  <si>
    <t>äáãáí ³Ù³Ý ¿Ù³É³å³ï</t>
  </si>
  <si>
    <t>´³ù փոքր</t>
  </si>
  <si>
    <t>´³ù մեծ</t>
  </si>
  <si>
    <t xml:space="preserve">Էմալապատ սկուտեղ </t>
  </si>
  <si>
    <t>Â»ÛÇ ëå³ëù</t>
  </si>
  <si>
    <t xml:space="preserve">Ð³óÇ ³Ù³Ý åÉ³ëïÙ³ë» </t>
  </si>
  <si>
    <t xml:space="preserve">Â³ë Ù»Í ËÙáñÇ </t>
  </si>
  <si>
    <t>æ»ñÙ³ã³÷ å³ïÇ</t>
  </si>
  <si>
    <t>Ð³ï³Ï Éí³Ý³Éáõ ÷³Ûï</t>
  </si>
  <si>
    <t>Î³éÝÇ½</t>
  </si>
  <si>
    <t>Ø³ÝÏ³Ï³Ý ë»Õ³Ý ·áõÝ³íáñ</t>
  </si>
  <si>
    <t>ì»ñÙ³Ï³Ï³É</t>
  </si>
  <si>
    <t>ê³í³Ý</t>
  </si>
  <si>
    <t>´³ñÓÇ »ñ»ë</t>
  </si>
  <si>
    <t>Üëï³ñ³Ý ¹³ÑÉÇ×Ç</t>
  </si>
  <si>
    <t>ê»Õ³Ý ËáÑ³ÝáóÇ</t>
  </si>
  <si>
    <t>îáÝ³Í³é</t>
  </si>
  <si>
    <t>ê³éÝ³ñ³Ý Hitachi R-Z6gos46</t>
  </si>
  <si>
    <t>¶³½ûç³Ë CG151126W190X60x82</t>
  </si>
  <si>
    <t>¾É»Ïïñ³Ï³Ý Ïß»éù</t>
  </si>
  <si>
    <t>¸áõÛÉ Ëá½³Ý³Ïáí</t>
  </si>
  <si>
    <t>ºé³µ³ËßÇã 3Ù</t>
  </si>
  <si>
    <t xml:space="preserve">Ä³Ù³óáõÛó </t>
  </si>
  <si>
    <t xml:space="preserve">ì³ñ³·áõÛñ ¹³ÑÉÇ×Ç í³ñ¹³·áõÛÝ 3.5Ù </t>
  </si>
  <si>
    <t>Â³ë åÉ³ëïÙ³ë»</t>
  </si>
  <si>
    <t>¶ñ³ï³Ëï³Ï Í³ÉáíÇ</t>
  </si>
  <si>
    <t>²å³ÏÛ³ ï³ñ³</t>
  </si>
  <si>
    <t>îÝ³ÛÇÝ ÏÇÝáÃ³ïñáÝ PHILIPS5577</t>
  </si>
  <si>
    <t>¶áñ· 24ùÙ</t>
  </si>
  <si>
    <t>Ð³Ù³Ï³ñ·Çã</t>
  </si>
  <si>
    <t>æ»éáõóÙ³Ý Ñ³Ù³Ï³ñ·</t>
  </si>
  <si>
    <t>Î³Ãë³ ³å³ÏÛ³ Ï³÷³ñÇãáí 14É</t>
  </si>
  <si>
    <t>Â»ÛÝÇÏ 3É</t>
  </si>
  <si>
    <t>î³ñ³ Ñ³óÇ Ñ³Ù³ñ</t>
  </si>
  <si>
    <t>¸³Ý³Ï</t>
  </si>
  <si>
    <t>²÷ë» Ñ³ñ¹</t>
  </si>
  <si>
    <t>²÷ë» Ëáñ</t>
  </si>
  <si>
    <t>¶¹³É Ù»Í</t>
  </si>
  <si>
    <t>¶¹³É ÷áùñ</t>
  </si>
  <si>
    <t>´³Å³Ï</t>
  </si>
  <si>
    <t>ØëÇ ¹³Ý³Ï /ã³÷³ç³Ë/</t>
  </si>
  <si>
    <t>ö³Ûï» ï³Ëï³Ï áõÕÕ³ÝÏÛáõÝ</t>
  </si>
  <si>
    <t>ø³ÙÇã Ù»ï³ÕÛ³ Ù»Í</t>
  </si>
  <si>
    <t>ø³ÙÇã Ù»ï³ÕÛ³ ÷áùñ</t>
  </si>
  <si>
    <t xml:space="preserve">Ê³éÝÇã ÷³ÛïÇó ÙÇçÇÝ </t>
  </si>
  <si>
    <t>Ê³éÝÇã ÷³ÛïÇó ÷áùñ</t>
  </si>
  <si>
    <t>äÉ³ëÙ³ëë³Û» ãáñ³Ýáó</t>
  </si>
  <si>
    <t xml:space="preserve">Â³ë åÉ³ëÙ³ëë³Û» Ï³÷³ñÇãáí </t>
  </si>
  <si>
    <t>Â³ë ¿Ù³É³å³ï 7É Í³ÕÇÏáí</t>
  </si>
  <si>
    <t>Ð³Ù»ÙáõÝùÇ ï³ññ³ ·áõÝ³íáñ</t>
  </si>
  <si>
    <t>Þ»ñï³í³ñ³·áõÛñ 3Ù</t>
  </si>
  <si>
    <t xml:space="preserve">êñµÇã </t>
  </si>
  <si>
    <t>Îñ³ÏÙ³ñÇã</t>
  </si>
  <si>
    <t>ìեñÙ³Ï</t>
  </si>
  <si>
    <t>´³ñÓ</t>
  </si>
  <si>
    <t>²ÝÏáÕÝ³ÛÇÝ ëåÇï³Ï»Õ»Ý (í»ñÙ³Ï³Ï³É, ë³í³Ý, µ³ñÓÇ »ñ»ë)</t>
  </si>
  <si>
    <t>ÎáÙå</t>
  </si>
  <si>
    <t>¶á·³ÃÇ³Ï</t>
  </si>
  <si>
    <t>Ð³ï³Ï É³í³Ý³Éáõ ¹áõÛÉ Ëá½³Ý³Ïáí</t>
  </si>
  <si>
    <t>äÉ³ëÙ³ë» ï³ñ³  7É</t>
  </si>
  <si>
    <t>äÉ³ëÙ³ë» ï³ñ³  0.5É</t>
  </si>
  <si>
    <t>ê»Õ³ÝÇ Ñ³ßíÇã</t>
  </si>
  <si>
    <t>²Ýíï³Ý·áõÃÛ³Ý Ñ³Ù³Ï³ñ·</t>
  </si>
  <si>
    <t>Ð³Ù³Ï³ñ·Çã LG</t>
  </si>
  <si>
    <t>Ð»éáõëï³óáõÛó</t>
  </si>
  <si>
    <t xml:space="preserve">ì³ñ³·áõÛñ ¹³ÑÉÇ×Ç </t>
  </si>
  <si>
    <t>ì³ñ³·áõÛñ ËÙµ³ë»ÝÛ³ÏÇ</t>
  </si>
  <si>
    <t>ì³ñ³·áõÛñ ÙÇç³ÝóùÇ</t>
  </si>
  <si>
    <t>¶ñ³ë»Õ³Ý Õ»Ï³í³ñÇ</t>
  </si>
  <si>
    <t>²Ãáé</t>
  </si>
  <si>
    <t>ÊáÑ³Ýáó³ÛÇÝ Ï³ÑáõÛù</t>
  </si>
  <si>
    <t>æ»éáó</t>
  </si>
  <si>
    <t>Üëï³ñ³ÝÝ»ñ</t>
  </si>
  <si>
    <t>²Õµ³Ù³ÝÝ»ñ</t>
  </si>
  <si>
    <t>îÝ³Ï</t>
  </si>
  <si>
    <t>¶Í³ÛÇÝ ×á×áñ³Ý</t>
  </si>
  <si>
    <t>5 ï»Õ³Ýáó Ï³ñáõë»É</t>
  </si>
  <si>
    <t>Öá×áÝ³Ï</t>
  </si>
  <si>
    <t>êÕ³ñ³Ý</t>
  </si>
  <si>
    <t>ÐáíÑ³ñ</t>
  </si>
  <si>
    <t>üÇÃÝ»ëÇ ·áñ·</t>
  </si>
  <si>
    <t>Ցանց լվացքի</t>
  </si>
  <si>
    <t>Հատ</t>
  </si>
  <si>
    <t>Մկրատ մսի</t>
  </si>
  <si>
    <t>Թաս կափարիչով</t>
  </si>
  <si>
    <t>Թաս մեծ առանց կափարիչի</t>
  </si>
  <si>
    <t>Ձվի հարիչ</t>
  </si>
  <si>
    <t>Դույլ թափանցիկ կափարիչով</t>
  </si>
  <si>
    <t>Լվացքի մեքենա</t>
  </si>
  <si>
    <t>Տպիչ</t>
  </si>
  <si>
    <t xml:space="preserve">Ծածկոց </t>
  </si>
  <si>
    <t>Աղբաման  կփարիչով 5լ</t>
  </si>
  <si>
    <t>Գոգաթիակ երկար պոչով</t>
  </si>
  <si>
    <t xml:space="preserve">Գոգաթիակ </t>
  </si>
  <si>
    <t>Խոնավաչափ</t>
  </si>
  <si>
    <t>ՈՒտես բռնելու հարմարանք</t>
  </si>
  <si>
    <t>Կարտոֆիլի դանակ</t>
  </si>
  <si>
    <t>Թասեր 3լ</t>
  </si>
  <si>
    <t>Թեյի սրբիչ</t>
  </si>
  <si>
    <t>Փայտե գդալ</t>
  </si>
  <si>
    <t>Սենյակային ջերմաչափ</t>
  </si>
  <si>
    <t>Բռնիչ</t>
  </si>
  <si>
    <t>Սեկատր /մկրատ/</t>
  </si>
  <si>
    <t>Լվծքի տարա կլոր 25լ</t>
  </si>
  <si>
    <t xml:space="preserve">Կաթսա </t>
  </si>
  <si>
    <t>Ձեթի չափիջ</t>
  </si>
  <si>
    <t>Կախիչ զուգարանի թղթի</t>
  </si>
  <si>
    <t>Փայտե գդալների հավաքածու</t>
  </si>
  <si>
    <t>Սանհանգույցի խոզանակ</t>
  </si>
  <si>
    <t>Կաղամբ կտրատելու դանակ</t>
  </si>
  <si>
    <t>Ձյուն մաքրելու բահ</t>
  </si>
  <si>
    <t>Սկուտեղ բաժակների համար</t>
  </si>
  <si>
    <t xml:space="preserve">Լվածքի չորանոց </t>
  </si>
  <si>
    <t>Ժանետ</t>
  </si>
  <si>
    <t>Ջերմաչափ էլեկտրական Nustyle</t>
  </si>
  <si>
    <t>Ինքնամղիչ պլասմասե 2լ</t>
  </si>
  <si>
    <t>Օճառաման կախովի 900մլ</t>
  </si>
  <si>
    <t>Աղբաման ոտնակով  Dunya 11լ</t>
  </si>
  <si>
    <t>Սրսկիչ այգու 16լ</t>
  </si>
  <si>
    <t>Աստիճան   մետաղյա կարմիր 7 քայլ</t>
  </si>
  <si>
    <t>Ծաղկաման 14լ</t>
  </si>
  <si>
    <t xml:space="preserve">Ծաղկաման 8,8լ </t>
  </si>
  <si>
    <t>Տեսագրման  համակարգ</t>
  </si>
  <si>
    <t>Դույլ էմալապատ</t>
  </si>
  <si>
    <t>Էմալապատ կաթսա</t>
  </si>
  <si>
    <t>Լոգարանի դարակ</t>
  </si>
  <si>
    <t>Առաստաղի խոզանակ</t>
  </si>
  <si>
    <t>Ժամացույց պատի</t>
  </si>
  <si>
    <t>Ժամացույց պատի դեղին</t>
  </si>
  <si>
    <t xml:space="preserve">Ձագար </t>
  </si>
  <si>
    <t>Բաժակների և սրբիչի պահարան</t>
  </si>
  <si>
    <t>Ներժից սեղան բորտով առանց բորտի</t>
  </si>
  <si>
    <t>Քիվ միջանցքի</t>
  </si>
  <si>
    <t>Քիվ  խմբասենյակների</t>
  </si>
  <si>
    <t>Քիվ  սպորտ դահլիճի</t>
  </si>
  <si>
    <t>Օդորակիչ,բերգ BJAC-T 09 ecO( T)</t>
  </si>
  <si>
    <t>Արդուկի սեղան ,EJE Sinpex color (18364-02 super standa8t)</t>
  </si>
  <si>
    <t>Հեռուստացույց ,բերգ BLT-32W500S</t>
  </si>
  <si>
    <t>Փոշեկուլ VIKASS VCJ3728J red</t>
  </si>
  <si>
    <t>Բարձ 50*40քաշ 500գր</t>
  </si>
  <si>
    <t>Անկողնային սպիտակեղեն,սավան բարձի երես,ծրար</t>
  </si>
  <si>
    <t xml:space="preserve">Աթոռ մանկական </t>
  </si>
  <si>
    <t xml:space="preserve">Սպիտակեղենի պահարան </t>
  </si>
  <si>
    <t xml:space="preserve">Սեղան աշխատանքային </t>
  </si>
  <si>
    <t xml:space="preserve">Ներքնակ </t>
  </si>
  <si>
    <t xml:space="preserve">Խոհանոցային  սպասքապահարան </t>
  </si>
  <si>
    <t>Վարագույր միջանցքի</t>
  </si>
  <si>
    <t>Վարագույր խմբասենյակների</t>
  </si>
  <si>
    <t>Վարագույր սպորտ դահլիճի</t>
  </si>
  <si>
    <t>Սառնարան Hesense NT43WR-INOX</t>
  </si>
  <si>
    <t xml:space="preserve">Ծածկոց գունավոր </t>
  </si>
  <si>
    <t xml:space="preserve">Զգեստապահարան  մանկական </t>
  </si>
  <si>
    <t xml:space="preserve">Մահճակալ մեկ հարկանի </t>
  </si>
  <si>
    <t xml:space="preserve">Մահճակալ երկտեղանի </t>
  </si>
  <si>
    <t xml:space="preserve">Սեղան մանկական </t>
  </si>
  <si>
    <t>Կաթսա մեծ ներժից 30լ</t>
  </si>
  <si>
    <t>Պլաստմասե տարրա</t>
  </si>
  <si>
    <t>Պլաստմասե տարրա կափարիչով</t>
  </si>
  <si>
    <t>Մետաղական շերեփ մեծ</t>
  </si>
  <si>
    <t>Դույլ էմալապատ 12լ</t>
  </si>
  <si>
    <t>Պլաս տարրա քառ 12լ</t>
  </si>
  <si>
    <t xml:space="preserve">Լվածքի տարա 20լ </t>
  </si>
  <si>
    <t>Դույլ թափանցիկ կափարիչով 15լ</t>
  </si>
  <si>
    <t>Ափսե հարդ</t>
  </si>
  <si>
    <t>Ափսե խոր</t>
  </si>
  <si>
    <t xml:space="preserve">Սրբիչ մանկական </t>
  </si>
  <si>
    <t xml:space="preserve">Գդալ փոքր </t>
  </si>
  <si>
    <t xml:space="preserve">Գդալ մեծ </t>
  </si>
  <si>
    <t xml:space="preserve">Թեյի բաժակ </t>
  </si>
  <si>
    <t>պատի ջերմաչափ</t>
  </si>
  <si>
    <t>Կաթսա ալյումինից</t>
  </si>
  <si>
    <t>Գոգաթիակ խոզանակով</t>
  </si>
  <si>
    <t>Թեյի թրմիչ</t>
  </si>
  <si>
    <t>Մանկական սրբիչ</t>
  </si>
  <si>
    <t>Գորգ ռեզինից մուտքի</t>
  </si>
  <si>
    <t xml:space="preserve">Ծաղկաման </t>
  </si>
  <si>
    <t>Տոնոմետր</t>
  </si>
  <si>
    <t xml:space="preserve">Հրշեջ  վահանակ </t>
  </si>
  <si>
    <t>Բժշկական կշեռք հասակաչափ</t>
  </si>
  <si>
    <t>Շիրմա բժշկական եռափեղկ</t>
  </si>
  <si>
    <t>Թախտ բժշկական</t>
  </si>
  <si>
    <t xml:space="preserve">Հատ </t>
  </si>
  <si>
    <t>Այրան ճնշման ապարատ մանոմ -տանոմ</t>
  </si>
  <si>
    <t>Բժշկական ապակյա պատ պահարան</t>
  </si>
  <si>
    <t>Մանկական խաղալիքի պահարան</t>
  </si>
  <si>
    <t xml:space="preserve">Լվացարան երկտեղ դարակով </t>
  </si>
  <si>
    <t>Վարագույր դահլիճի դեղին</t>
  </si>
  <si>
    <t>Պլաստմասի դարակ 4 հարկ</t>
  </si>
  <si>
    <t>Ճզմիչ կարտոֆիլի</t>
  </si>
  <si>
    <t>Սկուտեղ ներժից</t>
  </si>
  <si>
    <t>Ծաղկաման 22լ</t>
  </si>
  <si>
    <t>Ծաղկաման  8լ</t>
  </si>
  <si>
    <t>Թղթի կախիչ</t>
  </si>
  <si>
    <t>Ձմեռ պապի հագուստ</t>
  </si>
  <si>
    <t>Ցուցանակ</t>
  </si>
  <si>
    <t>Մետաղական  դարակաշար50,120,198-5-5</t>
  </si>
  <si>
    <t>Մետաղական դարակաշար 60,120,198-5-5</t>
  </si>
  <si>
    <t>Մետաղական դարակաշար 40,120,99-3-3</t>
  </si>
  <si>
    <t>Աշխատանքային համազգեստ</t>
  </si>
  <si>
    <t>Աշխատանքային խալաթ</t>
  </si>
  <si>
    <t>Գլխարկ</t>
  </si>
  <si>
    <t>Մահճակալ 1տ</t>
  </si>
  <si>
    <t>Նստարան  սպորտ դահլիճ</t>
  </si>
  <si>
    <t>Տարա կափարիչով  2,7լ</t>
  </si>
  <si>
    <t>Աղբաման կափարիչով 5լ</t>
  </si>
  <si>
    <t>Խաղալիքի ցանց</t>
  </si>
  <si>
    <t>Քերիչ մետաղական</t>
  </si>
  <si>
    <t xml:space="preserve">Գոգաթիակ խոզանակ </t>
  </si>
  <si>
    <t>Տարա կափարիչով  13,7լ</t>
  </si>
  <si>
    <t>Բացիչ</t>
  </si>
  <si>
    <t>Ջրի տարա 60,լ</t>
  </si>
  <si>
    <t>Ներժի տարա</t>
  </si>
  <si>
    <t>Խմորեղենի վրձին</t>
  </si>
  <si>
    <t xml:space="preserve">Տաքացուցիչ BERRETA </t>
  </si>
  <si>
    <t>Շվեցար APS 50կգ</t>
  </si>
  <si>
    <t>Ապակի մաքրելու գուպկա ռեզին ձող 1,2մ</t>
  </si>
  <si>
    <t>Ծաղկաման երկար 70սմ</t>
  </si>
  <si>
    <t>Ամանի սրբիչ</t>
  </si>
  <si>
    <t>Երեսի սրբիչ</t>
  </si>
  <si>
    <t xml:space="preserve">Ատլաս սպիտակ  </t>
  </si>
  <si>
    <t>Բարձրախոս GEEPAS GMS 11168</t>
  </si>
  <si>
    <t>Բուսական յուղ</t>
  </si>
  <si>
    <t xml:space="preserve">Ցորենաձավար </t>
  </si>
  <si>
    <t>Մակարոն,վերմիշել</t>
  </si>
  <si>
    <t>Խտացրած կաթ</t>
  </si>
  <si>
    <t>Շաքարավազ ճակնդեղից</t>
  </si>
  <si>
    <t>Սպունգ մեծ</t>
  </si>
  <si>
    <t>լ</t>
  </si>
  <si>
    <t>Աղբի տոպրակ 30լ</t>
  </si>
  <si>
    <t xml:space="preserve">Անձեռոցիկ </t>
  </si>
  <si>
    <t>Ձեռնոց ռեզինից</t>
  </si>
  <si>
    <t>Հեղուկ օճառ «5լ-ոց»</t>
  </si>
  <si>
    <t>Օճառ տնտեսական</t>
  </si>
  <si>
    <t>Սպունգ ջահիր</t>
  </si>
  <si>
    <t>Լվացքի փոշի</t>
  </si>
  <si>
    <t>Տոպրակ պոլիէթիլային</t>
  </si>
  <si>
    <t xml:space="preserve">Հոտազեծիչ </t>
  </si>
  <si>
    <t>Սպասք լվալու միջոց</t>
  </si>
  <si>
    <t>Ջնջոց ապակու</t>
  </si>
  <si>
    <t>Ջնջոց սեղանի</t>
  </si>
  <si>
    <t>Անտիբակտերիալ գել 5լ</t>
  </si>
  <si>
    <t>Անտիբակտերիալ սպրե 5լ</t>
  </si>
  <si>
    <t>Լ</t>
  </si>
  <si>
    <t>Բժշկական ձեռնոց</t>
  </si>
  <si>
    <t>տուփ</t>
  </si>
  <si>
    <t>Բժշկական դիմակ</t>
  </si>
  <si>
    <t>Միջոց միջատների դեմ</t>
  </si>
  <si>
    <t>Ապակի լվանալու հեղուկ</t>
  </si>
  <si>
    <t>Սննդամթերքի մնացորդ</t>
  </si>
  <si>
    <t>Սպիատակացնող միջ«ժավել»</t>
  </si>
  <si>
    <r>
      <t>Մաքրող միջ</t>
    </r>
    <r>
      <rPr>
        <sz val="11"/>
        <color theme="1"/>
        <rFont val="Times New Roman"/>
        <family val="1"/>
        <charset val="204"/>
      </rPr>
      <t>․«</t>
    </r>
    <r>
      <rPr>
        <sz val="11"/>
        <color theme="1"/>
        <rFont val="GHEA Grapalat"/>
        <family val="3"/>
      </rPr>
      <t>ռաքշա</t>
    </r>
    <r>
      <rPr>
        <sz val="11"/>
        <color theme="1"/>
        <rFont val="Times New Roman"/>
        <family val="1"/>
        <charset val="204"/>
      </rPr>
      <t>»</t>
    </r>
  </si>
  <si>
    <r>
      <t>Ախտահանող միջ</t>
    </r>
    <r>
      <rPr>
        <sz val="11"/>
        <color theme="1"/>
        <rFont val="MS Gothic"/>
        <family val="3"/>
        <charset val="204"/>
      </rPr>
      <t>․</t>
    </r>
    <r>
      <rPr>
        <sz val="11"/>
        <color theme="1"/>
        <rFont val="GHEA Grapalat"/>
        <family val="3"/>
      </rPr>
      <t xml:space="preserve"> </t>
    </r>
    <r>
      <rPr>
        <sz val="11"/>
        <color theme="1"/>
        <rFont val="Times New Roman"/>
        <family val="1"/>
        <charset val="204"/>
      </rPr>
      <t>«</t>
    </r>
    <r>
      <rPr>
        <sz val="11"/>
        <color theme="1"/>
        <rFont val="GHEA Grapalat"/>
        <family val="3"/>
      </rPr>
      <t>դոմեստոս</t>
    </r>
    <r>
      <rPr>
        <sz val="11"/>
        <color theme="1"/>
        <rFont val="Times New Roman"/>
        <family val="1"/>
        <charset val="204"/>
      </rPr>
      <t>»</t>
    </r>
  </si>
  <si>
    <r>
      <t>Սպասք լվ</t>
    </r>
    <r>
      <rPr>
        <sz val="11"/>
        <color theme="1"/>
        <rFont val="Times New Roman"/>
        <family val="1"/>
        <charset val="204"/>
      </rPr>
      <t xml:space="preserve">․ </t>
    </r>
    <r>
      <rPr>
        <sz val="11"/>
        <color theme="1"/>
        <rFont val="GHEA Grapalat"/>
        <family val="3"/>
      </rPr>
      <t>հեղուկ 5լ</t>
    </r>
  </si>
  <si>
    <r>
      <t>Հատակի լվ</t>
    </r>
    <r>
      <rPr>
        <sz val="11"/>
        <color theme="1"/>
        <rFont val="Times New Roman"/>
        <family val="1"/>
        <charset val="204"/>
      </rPr>
      <t>․</t>
    </r>
    <r>
      <rPr>
        <sz val="11"/>
        <color theme="1"/>
        <rFont val="GHEA Grapalat"/>
        <family val="3"/>
      </rPr>
      <t>լաթ</t>
    </r>
  </si>
  <si>
    <r>
      <t>Սպունգ կոշտ թել</t>
    </r>
    <r>
      <rPr>
        <sz val="11"/>
        <color theme="1"/>
        <rFont val="Times New Roman"/>
        <family val="1"/>
        <charset val="204"/>
      </rPr>
      <t>․</t>
    </r>
  </si>
  <si>
    <r>
      <t>Խցանում բացհարմարանք</t>
    </r>
    <r>
      <rPr>
        <sz val="11"/>
        <color theme="1"/>
        <rFont val="Courier New"/>
        <family val="3"/>
        <charset val="204"/>
      </rPr>
      <t xml:space="preserve"> </t>
    </r>
    <r>
      <rPr>
        <sz val="11"/>
        <color theme="1"/>
        <rFont val="Times New Roman"/>
        <family val="1"/>
        <charset val="204"/>
      </rPr>
      <t>«KROT»</t>
    </r>
  </si>
  <si>
    <t>ö³Ûï» ï³Ëï³Ï ÏÉáñ32?432332AV-815</t>
  </si>
  <si>
    <t>ø»ñÇã/Ù»ï³ÕÛ³ åÉ³ëïÙ³ë» ï³Ïáí /AV15461-1</t>
  </si>
  <si>
    <t>êå³ëù Éí³óáÕ  Ù»ù»Ý³ MIDEAWQP12-J7205KSL</t>
  </si>
  <si>
    <t>Սալօջաղ ինդուկցիոն HKN-JCFDX4</t>
  </si>
  <si>
    <t xml:space="preserve">     2. ¶Üàð¸ÜºðÆ, Ø²î²Î²ð²ðÜºðÆ ºì ²ÚÈ ¸º´ÆîàðՆºðÆ àô Îðº¸ÆîàðÜºðÆ </t>
  </si>
  <si>
    <t xml:space="preserve">      Ðºî Ð²Þì²ðÎÜºðÆ ¶àôÚø²¶ðàôØ</t>
  </si>
  <si>
    <t>&lt;&lt;Գեղամա մ/ճ Նաիրի&gt;&gt;ՓԲԸ</t>
  </si>
  <si>
    <t>2474663156675480</t>
  </si>
  <si>
    <t>&lt;&lt;Վեոլիա ջուր&gt;&gt; ՓԲԸ</t>
  </si>
  <si>
    <t>&lt;&lt;Գազպրոմ Արմենիա &gt;&gt;ՓԲԸ</t>
  </si>
  <si>
    <t>2473700611340000</t>
  </si>
  <si>
    <r>
      <t xml:space="preserve">    ¸ñ³Ù³ñÏÕ³ÛÇÝ ûñ¹»ñÝ»ñÇ í»ñçÇÝ Ñ³Ù³ñÝ»ñÁ, ÙáõïùÇ N</t>
    </r>
    <r>
      <rPr>
        <sz val="11"/>
        <color indexed="8"/>
        <rFont val="Arial LatArm"/>
        <family val="2"/>
      </rPr>
      <t xml:space="preserve"> »ÉùÇ N </t>
    </r>
  </si>
  <si>
    <r>
      <rPr>
        <sz val="8"/>
        <rFont val="Calibri"/>
        <family val="2"/>
        <charset val="204"/>
      </rPr>
      <t>«</t>
    </r>
    <r>
      <rPr>
        <sz val="8"/>
        <rFont val="Arial LatArm"/>
        <family val="2"/>
      </rPr>
      <t>ԱԿԲԱ ԿՐԵԴԻՏ ԱԳՐԻԿՈԼ ԲԱՆԿ</t>
    </r>
    <r>
      <rPr>
        <sz val="8"/>
        <rFont val="Calibri"/>
        <family val="2"/>
        <charset val="204"/>
      </rPr>
      <t>»</t>
    </r>
    <r>
      <rPr>
        <sz val="8"/>
        <rFont val="Arial LatArm"/>
        <family val="2"/>
      </rPr>
      <t xml:space="preserve"> ՓԲԸ</t>
    </r>
  </si>
  <si>
    <t>31.12.2023թ</t>
  </si>
  <si>
    <r>
      <rPr>
        <sz val="11"/>
        <rFont val="Calibri"/>
        <family val="2"/>
        <charset val="204"/>
      </rPr>
      <t>«</t>
    </r>
    <r>
      <rPr>
        <sz val="11"/>
        <rFont val="Arial LatArm"/>
        <family val="2"/>
      </rPr>
      <t>ԱԿԲԱ ԿՐԵԴԻՏ ԱԳՐԻԿՈԼ ԲԱՆԿ</t>
    </r>
    <r>
      <rPr>
        <sz val="11"/>
        <rFont val="Calibri"/>
        <family val="2"/>
        <charset val="204"/>
      </rPr>
      <t>»</t>
    </r>
    <r>
      <rPr>
        <sz val="11"/>
        <rFont val="Arial LatArm"/>
        <family val="2"/>
      </rPr>
      <t xml:space="preserve"> ՓԲԸ</t>
    </r>
  </si>
  <si>
    <t>Հ/հ</t>
  </si>
  <si>
    <t>Գույքի անվանումը և համառոտ բնութագիրը</t>
  </si>
  <si>
    <t>Ձ/բ և շ/հ տարեթիվ</t>
  </si>
  <si>
    <t>Չափ. միավ.</t>
  </si>
  <si>
    <t>Փաստացի առկայությունը</t>
  </si>
  <si>
    <t>Հաշվապահական հաշվառ. տվյալներով</t>
  </si>
  <si>
    <t>Ընդհանուր գումար</t>
  </si>
  <si>
    <t>Ընդ. գումար</t>
  </si>
  <si>
    <t>Մահճակալ</t>
  </si>
  <si>
    <t>Սպիտակեղեն</t>
  </si>
  <si>
    <t>Սպասքապահարան</t>
  </si>
  <si>
    <t>Սպասքապահարան 1/3</t>
  </si>
  <si>
    <t>Զգեստապահարան</t>
  </si>
  <si>
    <t>Աթոռ պլաստմասից</t>
  </si>
  <si>
    <t>Մանկավարժի աթոռ</t>
  </si>
  <si>
    <t>Մանկավարժի սեղան</t>
  </si>
  <si>
    <t>Հոսանքի կարգավորիչ</t>
  </si>
  <si>
    <t>Սեղան եռանկյունի</t>
  </si>
  <si>
    <t>Խոհանոցի սեղան</t>
  </si>
  <si>
    <t>Նախապատ. սեղան</t>
  </si>
  <si>
    <t>Թեյնիկ</t>
  </si>
  <si>
    <t>Թավա</t>
  </si>
  <si>
    <t>Ալյումինից կաթսա հավաքածու</t>
  </si>
  <si>
    <t>Բակ ալյումինից</t>
  </si>
  <si>
    <t>Էլ. սալիկ</t>
  </si>
  <si>
    <t>Գազօջախ</t>
  </si>
  <si>
    <t>Էլեկտրական կշեռք</t>
  </si>
  <si>
    <t>Բժշկական կշեռք</t>
  </si>
  <si>
    <t>Բժշկական թախտ</t>
  </si>
  <si>
    <t>Ջերմաչափ</t>
  </si>
  <si>
    <t>Հեռուստացույց</t>
  </si>
  <si>
    <t>Տակդիր</t>
  </si>
  <si>
    <t>Սառնարան-պահարան</t>
  </si>
  <si>
    <t>Սպորտային պատ</t>
  </si>
  <si>
    <t>Ռադիատոր</t>
  </si>
  <si>
    <t>Սփռոց սեղանի</t>
  </si>
  <si>
    <t>Սեղան մեծ</t>
  </si>
  <si>
    <t>Սեղան փոքր</t>
  </si>
  <si>
    <t>Ջեռուցման կաթսա</t>
  </si>
  <si>
    <t>Խոհանոցային սեղան</t>
  </si>
  <si>
    <t>Գազօջախի օդափոխիչ</t>
  </si>
  <si>
    <t>Կախիչ հագուստի</t>
  </si>
  <si>
    <t>Ջեռ. Մարտկոց</t>
  </si>
  <si>
    <t>Տպիչ Canon mf 3010</t>
  </si>
  <si>
    <t>Նույն. Քարտ կարդացող սարք</t>
  </si>
  <si>
    <t>Անկողնային կոմպլեկտ</t>
  </si>
  <si>
    <t>Աթոռ ( մանկական)</t>
  </si>
  <si>
    <t>Ջրատաքացուցիչ Baxi</t>
  </si>
  <si>
    <t>Խոհանոցային կաթսա 20լ. ալյում.</t>
  </si>
  <si>
    <t>Երաժշտական կենտրոն</t>
  </si>
  <si>
    <t>Վարսահարդարիչ</t>
  </si>
  <si>
    <t>Հարիչ ամանով</t>
  </si>
  <si>
    <t>Էլեկտրական մսաղաց AXION</t>
  </si>
  <si>
    <t>Պատուհանի ցանց</t>
  </si>
  <si>
    <t>Լվացքի մեքենա CANDY</t>
  </si>
  <si>
    <t>Սառնարան SHARP</t>
  </si>
  <si>
    <t>Դույլ</t>
  </si>
  <si>
    <t>Կշեռք</t>
  </si>
  <si>
    <t>Զրուցարան-տաղավար</t>
  </si>
  <si>
    <t>Սեղան Մանկական</t>
  </si>
  <si>
    <t>Սեղան ուսուցչի</t>
  </si>
  <si>
    <t xml:space="preserve">Վերմակ </t>
  </si>
  <si>
    <t>Անկողնային սպիտակեղեն</t>
  </si>
  <si>
    <t xml:space="preserve">Բաժակ </t>
  </si>
  <si>
    <t>Ափսե</t>
  </si>
  <si>
    <t>Գդալ</t>
  </si>
  <si>
    <t>Սկուտեղ</t>
  </si>
  <si>
    <t>Շերեփ</t>
  </si>
  <si>
    <t>Ճաշի կաթսա 40լ</t>
  </si>
  <si>
    <t>Խաղալիքների հավաքածու</t>
  </si>
  <si>
    <t>Լվացարան</t>
  </si>
  <si>
    <t>Լուսատու LED 30W 6500k</t>
  </si>
  <si>
    <t>Լուսատու LED 15W 6500k</t>
  </si>
  <si>
    <t>Լուսատու LED 40W 6500k</t>
  </si>
  <si>
    <t>Ավտոմատ EC1</t>
  </si>
  <si>
    <t>Պոմպ MKP62</t>
  </si>
  <si>
    <t>Ջրի բաք 750 լ</t>
  </si>
  <si>
    <t>Էլ. պտուտակ</t>
  </si>
  <si>
    <t>Ջրատաքացուցիչ</t>
  </si>
  <si>
    <r>
      <t>մ</t>
    </r>
    <r>
      <rPr>
        <vertAlign val="superscript"/>
        <sz val="11"/>
        <color rgb="FF222222"/>
        <rFont val="Tahoma"/>
        <family val="2"/>
        <charset val="204"/>
      </rPr>
      <t>2</t>
    </r>
  </si>
  <si>
    <t>Սպասքի չորանոց</t>
  </si>
  <si>
    <t>Բաներ</t>
  </si>
  <si>
    <t>Գորգ 15քմ</t>
  </si>
  <si>
    <t>Փոշեկուլ CANDY CAFB2000</t>
  </si>
  <si>
    <t>Էլ․ պտուտակահան TOTAL TD 502106</t>
  </si>
  <si>
    <t>Գքազի կաթսա BERETTA MYNUTE S35</t>
  </si>
  <si>
    <t>Տեսաձայնագրիչ HikvisionDS-7104HQHI-K1</t>
  </si>
  <si>
    <t>Կոշտ սկավառակ Seagate HDD ITB</t>
  </si>
  <si>
    <t>Տեսախցիկ հսկողական HikvisionDS-2CE56DOT-IRP</t>
  </si>
  <si>
    <t>Տեսախցիկ հսկողական HikvisionDS-2CE166DOT-ITPF</t>
  </si>
  <si>
    <t>BNC միակցիչ</t>
  </si>
  <si>
    <t>զույգ</t>
  </si>
  <si>
    <t>Մալուխ CCTV</t>
  </si>
  <si>
    <t>Սնուցման սարք 12V10A</t>
  </si>
  <si>
    <t xml:space="preserve">Oդամուղ CF-2.5 A 2,2
կվտ/1400 об.
</t>
  </si>
  <si>
    <t>ՕդորակիչBERG BGAC-T12
ECO (T)</t>
  </si>
  <si>
    <t>Մահճակալ 1 հարկանի մանկական</t>
  </si>
  <si>
    <t>Մահճակալ 2 հարկանի մանկական</t>
  </si>
  <si>
    <t xml:space="preserve">Սննդամթերքի անվանումը </t>
  </si>
  <si>
    <t>Գին /դրամ/</t>
  </si>
  <si>
    <t xml:space="preserve">Հաշվապահական հաշվառ. տվյալներով </t>
  </si>
  <si>
    <t xml:space="preserve">Քանակ </t>
  </si>
  <si>
    <t>Ընդ. Գումար</t>
  </si>
  <si>
    <t>կարագ</t>
  </si>
  <si>
    <t>շաքարավազ</t>
  </si>
  <si>
    <t>բրինձ</t>
  </si>
  <si>
    <t>մակարոն, վերմիշել</t>
  </si>
  <si>
    <t>հնդկաձավար</t>
  </si>
  <si>
    <t>յուղ բուսական /ձեթ/</t>
  </si>
  <si>
    <t xml:space="preserve">աղ </t>
  </si>
  <si>
    <t>տոմատի մածուկ</t>
  </si>
  <si>
    <t>ալյուր</t>
  </si>
  <si>
    <t>վարսակի փաթիլ</t>
  </si>
  <si>
    <t>ոլոռ</t>
  </si>
  <si>
    <t>ձավար</t>
  </si>
  <si>
    <t>ոսպ</t>
  </si>
  <si>
    <t>խտացրած կաթ</t>
  </si>
  <si>
    <t>ջեմ</t>
  </si>
  <si>
    <t>պանիր</t>
  </si>
  <si>
    <t>կակաոի փոշի</t>
  </si>
  <si>
    <t>բազուկ</t>
  </si>
  <si>
    <t>Ապրանքի անվանումը</t>
  </si>
  <si>
    <t>Խոհանոցի 
անձեռոցիկ</t>
  </si>
  <si>
    <t>Փայլաթիթեղ</t>
  </si>
  <si>
    <t>Ախտահանող միջոց (նաշ-սադ)</t>
  </si>
  <si>
    <t>Զուգարան մաքրող խոզանակ</t>
  </si>
  <si>
    <t>Դանակ</t>
  </si>
  <si>
    <t>Հատակի կտոր</t>
  </si>
  <si>
    <t>Անձեռոցիկ քաշովի</t>
  </si>
  <si>
    <t>Գդալ 6հ</t>
  </si>
  <si>
    <t>Անկողնային հավաքածու</t>
  </si>
  <si>
    <t xml:space="preserve">1. Ըստ դեբիտորական պարտքերի </t>
  </si>
  <si>
    <t>ՀՀ պետ բյուջե (Եկամտային հարկ և սոց.վճար )</t>
  </si>
  <si>
    <t>ՀՀ Կենտրոնական գանձապետարան (Դրոշմանիշային վճար)</t>
  </si>
  <si>
    <t>&lt;&lt; Գազպրոմ Արմենիա &gt;&gt; ՓԲԸ</t>
  </si>
  <si>
    <t>&lt;&lt; Հայաստանի էլ. ցանց.&gt;&gt; ՓԲԸ</t>
  </si>
  <si>
    <t>ՎԵՈԼԻԱ ՋՈՒՐ ՓԲԸ</t>
  </si>
  <si>
    <t>ՄՏՍ Հայաստան ՓԲԸ</t>
  </si>
  <si>
    <t>&lt;&lt; ԱԿԲԱ_ԿՐԵԴԻՏ ԱԳՐԻԿՈԼ ԲԱՆԿ &gt;&gt; ՓԲԸ</t>
  </si>
  <si>
    <t>31.12.2023թ․</t>
  </si>
  <si>
    <t>Գորգ նոր 2*3</t>
  </si>
  <si>
    <t>Գրասեղան տնօրենի</t>
  </si>
  <si>
    <t>Ղեկավարի աթոռ հոլովակավոր</t>
  </si>
  <si>
    <t>Գրասենյակային պահարան ապակե դռներով</t>
  </si>
  <si>
    <t>Գրասենյակային պահարան  դռներով</t>
  </si>
  <si>
    <t>Գրապահարան 170*50*50</t>
  </si>
  <si>
    <t>Ուսուցչական աթոռ</t>
  </si>
  <si>
    <t>Բազկաթոռ աթոռ</t>
  </si>
  <si>
    <t>Բացովի մահճ․ներքնակով</t>
  </si>
  <si>
    <t>Գրասեղան ուսուցչական</t>
  </si>
  <si>
    <t xml:space="preserve">Հեռահար ջերմաչափ </t>
  </si>
  <si>
    <t xml:space="preserve">Սեղան մատուցարան </t>
  </si>
  <si>
    <t>Գրապահարան 150*100*50</t>
  </si>
  <si>
    <t>Գրապահարան դեղապահարան 70*90*40</t>
  </si>
  <si>
    <t>Գեղանկար</t>
  </si>
  <si>
    <t>Կաթսա չժանգոտվող պողպատից</t>
  </si>
  <si>
    <t>Թեյնիկ  չժանգոտվող պողպատից</t>
  </si>
  <si>
    <t>Կաթսա այլումինե 12լ</t>
  </si>
  <si>
    <t>Կաթսա այլումինե 20լ</t>
  </si>
  <si>
    <t>Կաթսա այլումինե 40լ</t>
  </si>
  <si>
    <t>Տապակա այլումինե</t>
  </si>
  <si>
    <t>Փլավքամիչ մեծ 7լ</t>
  </si>
  <si>
    <t>Փլավքամիչ մեծ 3լ</t>
  </si>
  <si>
    <t>Սառնարան &lt;&lt;Սամսունգ&gt;&gt;</t>
  </si>
  <si>
    <t>Գազի կաթսա BOSH EXCLUSIV ZWC 35</t>
  </si>
  <si>
    <t>Ջեռուցման համակարգեր</t>
  </si>
  <si>
    <t xml:space="preserve">Գազօջախ 4աչք </t>
  </si>
  <si>
    <t>Սալօջախ էլեկտրական</t>
  </si>
  <si>
    <t>Սեղան  խոհանոցի աշխատանքային 1400*700*850</t>
  </si>
  <si>
    <t>Լվացարան մետաղյա խորը 1 թաս ,չորացուցիչով 1700*700*850</t>
  </si>
  <si>
    <t>Սեղան  խոհանոցի աշխատանքային 1200*700*850</t>
  </si>
  <si>
    <t>Դարակաշար 4 հարկ 1200*600*1800</t>
  </si>
  <si>
    <t>Սառնարան BOSH</t>
  </si>
  <si>
    <t>Սառցարան MIDEA HS185</t>
  </si>
  <si>
    <t>Գազի անվտանգության ազդանշանային սարք</t>
  </si>
  <si>
    <t>Գազի փական անջատիչ</t>
  </si>
  <si>
    <t>Դեկորատիվ վարագույր 25մ</t>
  </si>
  <si>
    <t>միավոր</t>
  </si>
  <si>
    <t>Դաշնամուրի փափուկ աթոռ</t>
  </si>
  <si>
    <t>Աթոռ փայտից</t>
  </si>
  <si>
    <t>Պլասմասե աթոռ</t>
  </si>
  <si>
    <t>Դաշնամուր Էստոնիա</t>
  </si>
  <si>
    <t>Դահլիճային աթոռ նոր</t>
  </si>
  <si>
    <t>Գորգ նոր 4*6</t>
  </si>
  <si>
    <t>Արհեստական տոնածառ 270սմ</t>
  </si>
  <si>
    <t>Պաստառ ձմեռային տեսարանով</t>
  </si>
  <si>
    <t xml:space="preserve">Լվացքի մեքենա </t>
  </si>
  <si>
    <t>Արդուկ tefal</t>
  </si>
  <si>
    <t>Դաշնամուր Ռոյալ</t>
  </si>
  <si>
    <t>Շվեդական պատի մեծ կահույք</t>
  </si>
  <si>
    <t>Շվեդական պատի փոքր կահույք</t>
  </si>
  <si>
    <t>Մանկական գունավոր սեղան Հ1</t>
  </si>
  <si>
    <t>Մանկական նստարան Հ1</t>
  </si>
  <si>
    <t>Գազի հաշվիչ</t>
  </si>
  <si>
    <t xml:space="preserve">Մահճակալ մեկհարկանի </t>
  </si>
  <si>
    <t>Զգեստապահարան 5-տեղ</t>
  </si>
  <si>
    <t>Գորգ 3*5 նոր</t>
  </si>
  <si>
    <t>Գորգ 3*4 նոր</t>
  </si>
  <si>
    <t>Մանկական սեղան կլոր</t>
  </si>
  <si>
    <t xml:space="preserve">Մանկական աթոռ </t>
  </si>
  <si>
    <t xml:space="preserve">Պահարան գունավոր </t>
  </si>
  <si>
    <t xml:space="preserve">Անձրևանոց 300*300 </t>
  </si>
  <si>
    <t>Պահարան մեծ</t>
  </si>
  <si>
    <t xml:space="preserve">Մահճակալ երկհարկանի </t>
  </si>
  <si>
    <t xml:space="preserve">Պահարան 2 </t>
  </si>
  <si>
    <t xml:space="preserve">Սրբիչների պահարան կախիչներով </t>
  </si>
  <si>
    <t>Խոհանոցային պահարան մեծ նոր</t>
  </si>
  <si>
    <t xml:space="preserve">Գրապահարան 200*90*50 </t>
  </si>
  <si>
    <t xml:space="preserve">Խոհանոցային պահարան  </t>
  </si>
  <si>
    <t xml:space="preserve">Մանկական սեղան </t>
  </si>
  <si>
    <t>Հեռուստացույց TCL32</t>
  </si>
  <si>
    <t xml:space="preserve">Հեռուստացույց JVC </t>
  </si>
  <si>
    <t>Համակարգիչ Lenovo</t>
  </si>
  <si>
    <t>Աշխատանքային սեղան դիմադիրով</t>
  </si>
  <si>
    <t>Մանկական աթոռ վերանորոգված</t>
  </si>
  <si>
    <t>Մանկական սեղան կլոր ռեզինով</t>
  </si>
  <si>
    <t>Շերտավարագույր 25մ/ք</t>
  </si>
  <si>
    <t>ԴՎԴ նվագարկիչ</t>
  </si>
  <si>
    <t>ԴՎԴ տակդիր</t>
  </si>
  <si>
    <t>Լվացարան մեկտեղ հարթակով</t>
  </si>
  <si>
    <t xml:space="preserve">Զգեստապահարան </t>
  </si>
  <si>
    <t>Մանկական բազմոց</t>
  </si>
  <si>
    <t xml:space="preserve">Խաղալիքների պահարան </t>
  </si>
  <si>
    <t>Պահարան փոքր</t>
  </si>
  <si>
    <t xml:space="preserve">Մանկական մահճակալ 3տեղ </t>
  </si>
  <si>
    <t>Մանկական քառ․սեղան</t>
  </si>
  <si>
    <t xml:space="preserve">Մանկական եռահ․մահճակալ </t>
  </si>
  <si>
    <t xml:space="preserve">Ուսուչական սեղան </t>
  </si>
  <si>
    <t>Համակարգիչ ACER</t>
  </si>
  <si>
    <t>Տպիչ սարք ECOSYS FS-1020</t>
  </si>
  <si>
    <t xml:space="preserve">     ՍՆՆԴԱՄԹԵՐՔԻ ՄՆԱՑՈՐԴ ԱՌ 31.12.2023թ</t>
  </si>
  <si>
    <t>Բուսայուղ</t>
  </si>
  <si>
    <t>Մակարոն</t>
  </si>
  <si>
    <t>Կակաո</t>
  </si>
  <si>
    <t xml:space="preserve"> Ապրանքի ³Ýí³ÝáõÙÁ ¨ Ñ³Ù³éáï µÝáõÃ³·ÇñÁ </t>
  </si>
  <si>
    <t>2474663156677810</t>
  </si>
  <si>
    <t>§Վիրուս Նետ ¦ ՍՊԸ</t>
  </si>
  <si>
    <t>163028046122</t>
  </si>
  <si>
    <t>&lt;&lt;ԳՐԻԳՈՐՅԱՆ Ս &gt;&gt; ՍՊԸ</t>
  </si>
  <si>
    <t>24100545112500</t>
  </si>
  <si>
    <t>&lt;&lt;ՍԱՎԱ&gt;&gt; ՍՊԸ</t>
  </si>
  <si>
    <t>&lt;&lt;Սևանի հացի գործարան&gt;&gt; ՓԲԸ</t>
  </si>
  <si>
    <t>15100431078600</t>
  </si>
  <si>
    <t>ԱՁ Անուշ Գևորգյան</t>
  </si>
  <si>
    <t>2474402665560000</t>
  </si>
  <si>
    <t>Նաիրի համայնքապետարանի աշխատակազմ</t>
  </si>
  <si>
    <t>9000115001597</t>
  </si>
  <si>
    <t>Հույս և Ապագա ՀԿ</t>
  </si>
  <si>
    <t>220293350256000</t>
  </si>
  <si>
    <t>Արդշինբանկ ՓԲԸ Նաիրիի  մ/ճ</t>
  </si>
  <si>
    <t>Օրորոց</t>
  </si>
  <si>
    <t>Պահարան խաղալիքների</t>
  </si>
  <si>
    <t>Ստելաժ երկաթյա</t>
  </si>
  <si>
    <t>Գրքապահարան</t>
  </si>
  <si>
    <t>Հանդերձապահարան</t>
  </si>
  <si>
    <t>Հանդերձապահարան երկհարկանի</t>
  </si>
  <si>
    <t>Լվացքի մեքենա 8կգ</t>
  </si>
  <si>
    <t>Լվացքի մեքենա 7կգ</t>
  </si>
  <si>
    <t>Լվացքը չորանող մեքենա</t>
  </si>
  <si>
    <t>Սեղան արդուկի</t>
  </si>
  <si>
    <t>Մագնիտաֆոն</t>
  </si>
  <si>
    <t>Սառնարան lG</t>
  </si>
  <si>
    <t>էլ կշեռք</t>
  </si>
  <si>
    <t>Կարուսոել բակում</t>
  </si>
  <si>
    <t>Նստարան բակի</t>
  </si>
  <si>
    <t>Անկողնային պարագա ծրար</t>
  </si>
  <si>
    <t>Անկողնային պարագա սավան</t>
  </si>
  <si>
    <t>Անկողնային պարագա բարձի երես</t>
  </si>
  <si>
    <t>Թեյնիկ ներժից</t>
  </si>
  <si>
    <t>բարոմետր</t>
  </si>
  <si>
    <t>Դույլ էմալապատ ճաշի</t>
  </si>
  <si>
    <t>Սինի</t>
  </si>
  <si>
    <t>Ափսե փոքր</t>
  </si>
  <si>
    <t>Չորանոց</t>
  </si>
  <si>
    <t>Գիշերանոթ</t>
  </si>
  <si>
    <t>Հացաման</t>
  </si>
  <si>
    <t>Դանակ կարագի</t>
  </si>
  <si>
    <t>Սավոկ</t>
  </si>
  <si>
    <t>Զուգարանի կախիչ</t>
  </si>
  <si>
    <t>Թաս պլաստմասե</t>
  </si>
  <si>
    <t>Տախտակ կտրատելու</t>
  </si>
  <si>
    <t>Տաշտ պլաստմասե</t>
  </si>
  <si>
    <t>Ժամացույց</t>
  </si>
  <si>
    <t>զամբյուղ սպիրակեղենի</t>
  </si>
  <si>
    <t>շպիլկայի աման</t>
  </si>
  <si>
    <t>Պահարան միջանցք</t>
  </si>
  <si>
    <t>Պատուհան մաքրելու խոզանակ</t>
  </si>
  <si>
    <t>Պատ մաքրելու չոտկ</t>
  </si>
  <si>
    <t xml:space="preserve">դուլյ կափարիչով </t>
  </si>
  <si>
    <t>տոնածառի խաղալիքներ</t>
  </si>
  <si>
    <t>Թաս հերմետիկ փականով</t>
  </si>
  <si>
    <t>Տոնածառ</t>
  </si>
  <si>
    <t>Կաթսա ներժից</t>
  </si>
  <si>
    <t>Կաթսա 40լ</t>
  </si>
  <si>
    <t>Մաղ</t>
  </si>
  <si>
    <t>Գրտնակ</t>
  </si>
  <si>
    <t>Պոլի փայտ</t>
  </si>
  <si>
    <t>Գինու բաժակներ</t>
  </si>
  <si>
    <t>կոմպ</t>
  </si>
  <si>
    <t>Թաս մեծ</t>
  </si>
  <si>
    <t>Ձագար</t>
  </si>
  <si>
    <t>պոչուկ</t>
  </si>
  <si>
    <t>դանակ կարագի</t>
  </si>
  <si>
    <t xml:space="preserve">Քամիչ </t>
  </si>
  <si>
    <t>Տաշտ մեծ</t>
  </si>
  <si>
    <t>Կաչկա</t>
  </si>
  <si>
    <t>Լեժանկա</t>
  </si>
  <si>
    <t>Փոցխ</t>
  </si>
  <si>
    <t>Բահ</t>
  </si>
  <si>
    <t>Ուրագ</t>
  </si>
  <si>
    <t>Ակցան</t>
  </si>
  <si>
    <t>ձյան թիակ</t>
  </si>
  <si>
    <t>Աթոռ փայտե մանկական</t>
  </si>
  <si>
    <t xml:space="preserve">վարագույր </t>
  </si>
  <si>
    <t>Երեսսրբիչ</t>
  </si>
  <si>
    <t>տախտակ կտրատելու պլաստմասե</t>
  </si>
  <si>
    <t>Պրինտեր</t>
  </si>
  <si>
    <t>դանակ մեծ</t>
  </si>
  <si>
    <t>Կաթսա 30լ</t>
  </si>
  <si>
    <t>Սփրոց փոքր</t>
  </si>
  <si>
    <t>Աթոռ մեծ փայտից</t>
  </si>
  <si>
    <t>Բազմաֆունկց, սարք</t>
  </si>
  <si>
    <t>Բազկաթոռ</t>
  </si>
  <si>
    <t>Աթոռ մանկական պլաստմասե</t>
  </si>
  <si>
    <t>Հարիչ</t>
  </si>
  <si>
    <t>wi-fi  սարք</t>
  </si>
  <si>
    <t>Սրբիչ մանկական</t>
  </si>
  <si>
    <t xml:space="preserve">Դույլ պլաստմասե </t>
  </si>
  <si>
    <t>Գնդակ</t>
  </si>
  <si>
    <t>սեղանի հավաքածու</t>
  </si>
  <si>
    <t>բաժակ մեծ</t>
  </si>
  <si>
    <t>կոմպլ</t>
  </si>
  <si>
    <t>բաժակ փոքր</t>
  </si>
  <si>
    <t>ափսե մեծ</t>
  </si>
  <si>
    <t>ափսե փոքր</t>
  </si>
  <si>
    <t>էլ պլիտա</t>
  </si>
  <si>
    <t>Սրճեփ</t>
  </si>
  <si>
    <t>կլուջ մեծ</t>
  </si>
  <si>
    <t>սվեռլո</t>
  </si>
  <si>
    <t>պտուտակահան</t>
  </si>
  <si>
    <t>Կլուջ</t>
  </si>
  <si>
    <t>պլասկագուպցի</t>
  </si>
  <si>
    <t>ջրելու խողովակ</t>
  </si>
  <si>
    <t>լվացքի կախիչ</t>
  </si>
  <si>
    <t>Սուրճի բաժակներ</t>
  </si>
  <si>
    <t>գոգնոց</t>
  </si>
  <si>
    <t>հաշվիչ</t>
  </si>
  <si>
    <t>բաժակ պլաստմասե</t>
  </si>
  <si>
    <t>Պարան</t>
  </si>
  <si>
    <t>թղթադիր</t>
  </si>
  <si>
    <t>դինամիկ համակարգչի</t>
  </si>
  <si>
    <t>Տրայնիկ</t>
  </si>
  <si>
    <t>ջերմաչափ պահեստ</t>
  </si>
  <si>
    <t>Դակիչ</t>
  </si>
  <si>
    <t>Ջերմաչափ հեռավար</t>
  </si>
  <si>
    <t>Դույլ էմալապատ ճաշի 7լ</t>
  </si>
  <si>
    <t>դույլ հատակի պլաստմասե</t>
  </si>
  <si>
    <t>Պիալա</t>
  </si>
  <si>
    <t>Տակդիր թղթե անձեռոցիկի</t>
  </si>
  <si>
    <t>երկարացման լար</t>
  </si>
  <si>
    <t>փական</t>
  </si>
  <si>
    <t>Գորգ 3-4</t>
  </si>
  <si>
    <t>գորգ 4-6</t>
  </si>
  <si>
    <t>նվագարկիչ</t>
  </si>
  <si>
    <t>տպիչ</t>
  </si>
  <si>
    <t>Էլ մսաղաց</t>
  </si>
  <si>
    <t>բաժակ թեյի</t>
  </si>
  <si>
    <t>Ափսե ճաշի</t>
  </si>
  <si>
    <t>Ափսե աղցանի</t>
  </si>
  <si>
    <t>Գրչաման</t>
  </si>
  <si>
    <t>Վարագույր ծիածան</t>
  </si>
  <si>
    <t>արդուկ</t>
  </si>
  <si>
    <t>աստիճան</t>
  </si>
  <si>
    <t>պատառաքաղ դեսերտ</t>
  </si>
  <si>
    <t>Աթոռ մանկական փայտ</t>
  </si>
  <si>
    <t>Դոմինո</t>
  </si>
  <si>
    <t>Օղակ</t>
  </si>
  <si>
    <t>Կարիչ</t>
  </si>
  <si>
    <t>Դռան ցանց</t>
  </si>
  <si>
    <t>Էլ կշեռք հասակաչափ</t>
  </si>
  <si>
    <t>էլ թեյնիկ</t>
  </si>
  <si>
    <t>Կաթսա սև</t>
  </si>
  <si>
    <t>թավա սև</t>
  </si>
  <si>
    <t>Աթոռ պլաստմասե մեծ</t>
  </si>
  <si>
    <t>Էլ սալիկ խոհանոցում</t>
  </si>
  <si>
    <t>Էլ սալիկ խմբերում</t>
  </si>
  <si>
    <t>Աթոռ պլաստմասե մանկական</t>
  </si>
  <si>
    <t>Ավել սավոկ</t>
  </si>
  <si>
    <t>Մրգի աման պլաստմասե</t>
  </si>
  <si>
    <t>Գդալ պատառաքաղների դարակ</t>
  </si>
  <si>
    <t>Հյութի բաժակներ</t>
  </si>
  <si>
    <t>Բացիչ խտացրած կաթի</t>
  </si>
  <si>
    <t>Բացիչ գինու</t>
  </si>
  <si>
    <t>Կռուպեղենի սավոկ</t>
  </si>
  <si>
    <t>Կարագի աման</t>
  </si>
  <si>
    <t xml:space="preserve">Թավա </t>
  </si>
  <si>
    <t>Սինի ներժից մեծ</t>
  </si>
  <si>
    <t>Սինի ներժից փոքր</t>
  </si>
  <si>
    <t>Թաս ներժից մեծ</t>
  </si>
  <si>
    <t xml:space="preserve">Շերեփ ներժիչ </t>
  </si>
  <si>
    <t>Հարիչ ձեռքի</t>
  </si>
  <si>
    <t>Ստորճզմիչ</t>
  </si>
  <si>
    <t>Դանակ կարտոֆիլի</t>
  </si>
  <si>
    <t>Քամիչ ներժից</t>
  </si>
  <si>
    <t>Սեղան ներժից փոքր</t>
  </si>
  <si>
    <t>Էլ ջեռոց</t>
  </si>
  <si>
    <t xml:space="preserve">Օդաքաշիչ </t>
  </si>
  <si>
    <t xml:space="preserve">Սեղան ներժից </t>
  </si>
  <si>
    <t>Լվացարան ներժից</t>
  </si>
  <si>
    <t>Սեղան փայտից մեծ</t>
  </si>
  <si>
    <t>դանակների հավաքածու սեղանի</t>
  </si>
  <si>
    <t>Մսի կացին</t>
  </si>
  <si>
    <t xml:space="preserve">Դանակ փոքր </t>
  </si>
  <si>
    <t>Դանակ փոքր գերմանական</t>
  </si>
  <si>
    <t>դանակ մեծ փայտի պոչով</t>
  </si>
  <si>
    <t>դանակ միջին չափի</t>
  </si>
  <si>
    <t xml:space="preserve">Դանակ մսի </t>
  </si>
  <si>
    <t>Տախտակ կտրատելու մեծ</t>
  </si>
  <si>
    <t>Սրբիչ խոհանոցի</t>
  </si>
  <si>
    <t>Աղբաման բակում</t>
  </si>
  <si>
    <t>Թեյնիկ էմալապատ</t>
  </si>
  <si>
    <t>Կարտոֆիլի ճզմիչ</t>
  </si>
  <si>
    <t>Խոհանոցի հավաքածու ապակե</t>
  </si>
  <si>
    <t>Խոհանոցի հավաքածու ապակե փ</t>
  </si>
  <si>
    <t>Մաղ թեյի</t>
  </si>
  <si>
    <t>Դարակաշար գործավար</t>
  </si>
  <si>
    <t>հեռուստացույց Hisens</t>
  </si>
  <si>
    <t>Վարագույր դեկոր</t>
  </si>
  <si>
    <t>Ափսե զակուսկի</t>
  </si>
  <si>
    <t>գդալ ճաշի</t>
  </si>
  <si>
    <t>Պատառաքառ</t>
  </si>
  <si>
    <t xml:space="preserve">Մահճակալ </t>
  </si>
  <si>
    <t>Մահճակալ  երկհարկանի</t>
  </si>
  <si>
    <t>Սեղան  մանկական</t>
  </si>
  <si>
    <t>Գրասեղան մանկավարժի</t>
  </si>
  <si>
    <t>Կահույք խոհանոցի</t>
  </si>
  <si>
    <t>Կահույք խոհանոցի խմբերում</t>
  </si>
  <si>
    <t>Կառնեզ</t>
  </si>
  <si>
    <t>բարձ</t>
  </si>
  <si>
    <t>Բակում տաղավար</t>
  </si>
  <si>
    <t>ԸՆԴԱՄԵՆԸ</t>
  </si>
  <si>
    <t xml:space="preserve">     §Պռոշյանի &lt;&lt;Աստղիկ&gt;&gt; մանկապարտեզ&gt;&gt; ՀՈԱԿ</t>
  </si>
  <si>
    <t xml:space="preserve">     ՍՆՆԴԱՄԹԵՐՔԻ ՄՆԱՑՈՐԴ ԱՌ 31.12.2023Թ</t>
  </si>
  <si>
    <t>Վաֆլի</t>
  </si>
  <si>
    <t>Կոնֆետ</t>
  </si>
  <si>
    <t>Վարսակի փաթիլներ</t>
  </si>
  <si>
    <t>Կիսել</t>
  </si>
  <si>
    <t xml:space="preserve">    &lt;&lt;Պռոշյանի&lt;&lt;Աստղիկ&gt;&gt; մանկապարտեզ&gt;&gt;ՀՈԱԿ</t>
  </si>
  <si>
    <t xml:space="preserve">     ՄԱՔՐՈՂ ՆՅՈՒԹԵՐԻ ՄՆԱՑՈՐԴ ԱՌ 31.12.2023Թ</t>
  </si>
  <si>
    <t>Կրակայրիչ գազի</t>
  </si>
  <si>
    <t>Ամանի հեղուկ փոքր</t>
  </si>
  <si>
    <t>Զուգարանի բադիկ</t>
  </si>
  <si>
    <t xml:space="preserve">ձեռնոց </t>
  </si>
  <si>
    <t>ժավել</t>
  </si>
  <si>
    <t xml:space="preserve">Սպունգ </t>
  </si>
  <si>
    <t>Ռապտր</t>
  </si>
  <si>
    <t>դանակ փոքր</t>
  </si>
  <si>
    <t>Բաժակ պլաստմասե</t>
  </si>
  <si>
    <t>էլ լամպ</t>
  </si>
  <si>
    <t>Պատրոն</t>
  </si>
  <si>
    <t>Խոհանոցի անձեռոցիկ</t>
  </si>
  <si>
    <t>Սիֆոն</t>
  </si>
  <si>
    <t>Վիլկա</t>
  </si>
  <si>
    <t>Էլեմենտ</t>
  </si>
  <si>
    <t>Ամանի հեղուկ մեծ</t>
  </si>
  <si>
    <t>Ապակու հեղուկ</t>
  </si>
  <si>
    <t>Հեղուկ գազ լիցքավորելու</t>
  </si>
  <si>
    <t>Սպիրալ</t>
  </si>
  <si>
    <t>2474663156676070</t>
  </si>
  <si>
    <t>&lt;&lt;Վիրուս Նետ&gt;&gt;ՍՊԸ</t>
  </si>
  <si>
    <t>&lt;&lt;Տերև&gt;&gt;ՍՊԸ</t>
  </si>
  <si>
    <t>ԱՇՈՏ ԽԱԼԱԹՅԱՆ ԱՁ</t>
  </si>
  <si>
    <t>1510022970680100</t>
  </si>
  <si>
    <t>&lt;&lt;Պռոշյանի&lt;&lt;Աստղիկ&gt;&gt;մանկապարտեզ&gt;&gt;ՀՈԱԿ</t>
  </si>
  <si>
    <t xml:space="preserve">     900005001186</t>
  </si>
  <si>
    <t>Կոնվերս բանկ</t>
  </si>
  <si>
    <t>úµÛ»ÏïÇ ³Ýí³ÝáõÙÁ ¨ Ñ³Ù³éáï µÝáõÃ³·ÇñÁ</t>
  </si>
  <si>
    <t>ÂáÕ³ñÏÙ³Ý ï³ñ»ÃÇí</t>
  </si>
  <si>
    <t>Չափի միավորը</t>
  </si>
  <si>
    <t>·ÇÝÁ ÐÐ ¹ñ³Ù</t>
  </si>
  <si>
    <t>Ð³ßí³å³Ñ³Ï³Ý Ñ³ßí³éÙ³Ý ïíÛ³ÉÝ»ñáí</t>
  </si>
  <si>
    <t>ù³Ý³ÏÁ</t>
  </si>
  <si>
    <t>³ñÅ»ùÁ (¹ñ³Ù)</t>
  </si>
  <si>
    <t>Ռոյալ  ,,Կր. Օկտյաբր,,</t>
  </si>
  <si>
    <t>Դաշնամուր ,,Կր. Օկտյաբր,,</t>
  </si>
  <si>
    <t>Դաշնամուր ,,Կոմիտաս,,</t>
  </si>
  <si>
    <t>Դաշնամուր ,,Լիրիկա,,</t>
  </si>
  <si>
    <t>Գլոգ</t>
  </si>
  <si>
    <t>Էլ․ կիթառ ,,Բաս,,</t>
  </si>
  <si>
    <t>Էլ․ կիթառ ,,Ռիթմ,,</t>
  </si>
  <si>
    <t>Դաշնամուր ,,Բելառուս,,</t>
  </si>
  <si>
    <t>Դաշնամուր ,,Գամմա,,</t>
  </si>
  <si>
    <t>Սառնարան ,,Սադկո,,</t>
  </si>
  <si>
    <t>Երաժշտական գործ. ,,Չեմբալո,,</t>
  </si>
  <si>
    <t>Ակորդեոն ,,VEITNI STER,,</t>
  </si>
  <si>
    <t>Հեռուստացույց ,,SALYO,,</t>
  </si>
  <si>
    <t>Համակարգիչ P4</t>
  </si>
  <si>
    <t>Մոնիտոր Conmag</t>
  </si>
  <si>
    <t>Տպիչ HP</t>
  </si>
  <si>
    <t>Սեղան 2 տումբ.</t>
  </si>
  <si>
    <t>Սերվանտ</t>
  </si>
  <si>
    <t>Սեղան դիրեկտորի</t>
  </si>
  <si>
    <t>Կարկասով աթոռ</t>
  </si>
  <si>
    <t>Աթոռ կարկասով</t>
  </si>
  <si>
    <t>Պարի ազգային շրջ․</t>
  </si>
  <si>
    <t>Գոգնեց</t>
  </si>
  <si>
    <t>Կոպի</t>
  </si>
  <si>
    <t>Գոտի</t>
  </si>
  <si>
    <t>Դասական պարի շրջ.</t>
  </si>
  <si>
    <t>Փայտե գիպսե շրջանակ</t>
  </si>
  <si>
    <t xml:space="preserve">Վարագույրի կտոր </t>
  </si>
  <si>
    <t>Աթոռ փափուկ</t>
  </si>
  <si>
    <t>Պարի շրջազգեստ</t>
  </si>
  <si>
    <t>Պարի ժիլետ</t>
  </si>
  <si>
    <t>Պարի գոգնոց</t>
  </si>
  <si>
    <t>Պարի կոպի</t>
  </si>
  <si>
    <t>Բազմացման ապարատ ,,XEROX,,</t>
  </si>
  <si>
    <t>Էլեկտրական տաքացուցիչ</t>
  </si>
  <si>
    <t>Դաշնամուր ,,Ռոյնիշ,,</t>
  </si>
  <si>
    <t>Դաշնամուր  ,,Վեյնբախ,,</t>
  </si>
  <si>
    <t>ԴÇÝ³ÙÇÏ</t>
  </si>
  <si>
    <t>²ß³Ï»ñï³Ï³Ý ë»Õ³Ý</t>
  </si>
  <si>
    <t>Համակարգիչ I3</t>
  </si>
  <si>
    <t>Մոնիտոր PHLPS 20</t>
  </si>
  <si>
    <t>ԷÉեկտրական ï³ù³óáõóÇã</t>
  </si>
  <si>
    <t>մ. ք</t>
  </si>
  <si>
    <t>Տպիչ Canon LBP030</t>
  </si>
  <si>
    <t>Մետաղական աթոռ</t>
  </si>
  <si>
    <t>Աշակերտական սեղան</t>
  </si>
  <si>
    <t>Բազմոց բազկաթոռ./կոմպ/</t>
  </si>
  <si>
    <t>Սեղան փոքր /ամսագրի/</t>
  </si>
  <si>
    <t>Էլեկտրական օդամղիչ/պատի/</t>
  </si>
  <si>
    <t>Էլեկտրական  ջեռուցիչ</t>
  </si>
  <si>
    <t>Լուսարձակ</t>
  </si>
  <si>
    <t>Մոխրաման</t>
  </si>
  <si>
    <t>Պարահանդ․ մանկ․ զգեստ</t>
  </si>
  <si>
    <t>Սպորտային պարի վերնաշ</t>
  </si>
  <si>
    <t>Սպորտային պարի զգեստ</t>
  </si>
  <si>
    <t>Հայկական պարի զգեստ</t>
  </si>
  <si>
    <t>Կրակմարիչ ОП-2</t>
  </si>
  <si>
    <t>Լրագրասեղան</t>
  </si>
  <si>
    <t>Մոլբերտ</t>
  </si>
  <si>
    <t>էլեկտրական ջեռուցիչ</t>
  </si>
  <si>
    <t>Դասական կիթառ</t>
  </si>
  <si>
    <t>Քանոն</t>
  </si>
  <si>
    <t>ØáÉµ»ñï</t>
  </si>
  <si>
    <t>ö³÷áõÏ ³Ãáé</t>
  </si>
  <si>
    <t>Հարվածային գործիք</t>
  </si>
  <si>
    <t>Պարի երկաթյա ձողեր</t>
  </si>
  <si>
    <t xml:space="preserve">Ապակի անգույն (հայելի) </t>
  </si>
  <si>
    <t>LED լուսարձակ W100 6500K</t>
  </si>
  <si>
    <t>Բազմաֆունկցիոնալ տպող սարք լազ.</t>
  </si>
  <si>
    <t>Եր. կենտ. GEEPAS GMS 8519</t>
  </si>
  <si>
    <t>Անվանատախտակ Զորավան</t>
  </si>
  <si>
    <t>Դաշնամուր ,,PETROF,,</t>
  </si>
  <si>
    <t>Դաշնամուր ,,ROSLER,,</t>
  </si>
  <si>
    <t>Դաշնամուր  ,,Չայկովսկի,,</t>
  </si>
  <si>
    <t>Դաշնամուր  ,,Բելառուս,,</t>
  </si>
  <si>
    <t>Նկարչական մոլբերտ</t>
  </si>
  <si>
    <t>Սեղան աշակերտական(կոմպ.)</t>
  </si>
  <si>
    <t>Սեղան աշակերտական (կոմպ.)</t>
  </si>
  <si>
    <t>Համակարգիչ լրակազմ core i5/Ram DDR4 8GB/ SSD 240GB/ մկնիկ, ստեղնաշար, մոնիտոր, Philips 21.5</t>
  </si>
  <si>
    <t>Սեղան գրասենյակային</t>
  </si>
  <si>
    <t>Մետաղական դեկորատիվ ռոյալ/դաշնամուր</t>
  </si>
  <si>
    <t>Մետաղական դեկորատիվ թավջութակ</t>
  </si>
  <si>
    <t>Ջրի սարք</t>
  </si>
  <si>
    <t>Գրասենյակային սեղան</t>
  </si>
  <si>
    <t>Սաքսաֆոն փողային գործիք Լեղինգտօն</t>
  </si>
  <si>
    <t>Ֆլեյտ փողային գործիք JinYin</t>
  </si>
  <si>
    <t>Վարագույրի կտոր դեկորատիվ</t>
  </si>
  <si>
    <t>գծ․ մետր</t>
  </si>
  <si>
    <t>Կլառնետ &lt;&lt;Bb&gt;&gt; AMATI ACL 242</t>
  </si>
  <si>
    <t>Ցուցասրահի պատվանդան</t>
  </si>
  <si>
    <t>Վարագույր կտոր շղարշ</t>
  </si>
  <si>
    <t>Պարային համազգեստ</t>
  </si>
  <si>
    <t>Ջեռուցման կաթսա SB F 32, ծխատար խողովակներ</t>
  </si>
  <si>
    <t>կրեդիտորի անվանումը</t>
  </si>
  <si>
    <t>եկամուտային հարկ</t>
  </si>
  <si>
    <t>դրոշմանիշային վճար</t>
  </si>
  <si>
    <t>Հայաստանի էլ,ցանց ՓԲԸ</t>
  </si>
  <si>
    <t>Եղվարդի  ԱՇԻԲ</t>
  </si>
  <si>
    <t xml:space="preserve">                                     . ¶Üàð¸ÜºðÆ, Ø²î²Î²ð²ðÜºðÆ ºì ²ÚÈ ¸º´ÆîàðՆºðÆ àô Îðº¸ÆîàðÜºðÆ </t>
  </si>
  <si>
    <t>Գույքային քարտ</t>
  </si>
  <si>
    <t>Գույքային համար</t>
  </si>
  <si>
    <t>1/067-1/301</t>
  </si>
  <si>
    <t>Դահլիճի բազկաթոռներ</t>
  </si>
  <si>
    <t>2/016-2/024</t>
  </si>
  <si>
    <t>Փայտից աթոռ</t>
  </si>
  <si>
    <t>2/025-2/028</t>
  </si>
  <si>
    <t>Փայտից շրջանակներ</t>
  </si>
  <si>
    <t>2/029</t>
  </si>
  <si>
    <t>1/001</t>
  </si>
  <si>
    <t>Դաշն. ՙՌոյնիշ՚</t>
  </si>
  <si>
    <t>1/002</t>
  </si>
  <si>
    <t>Դաշնամ.  ՙԿոմիտաս՚</t>
  </si>
  <si>
    <t>1/003</t>
  </si>
  <si>
    <t>1/004</t>
  </si>
  <si>
    <t>Դաշնամ.  ՙԲելոռուս՚</t>
  </si>
  <si>
    <t>1/005</t>
  </si>
  <si>
    <t>Դաշնամ. ՙԿր. Օկտյաբր՚</t>
  </si>
  <si>
    <t>1/006-1/007</t>
  </si>
  <si>
    <t>Դաշնամ. ՙՌոստով Դոն՚</t>
  </si>
  <si>
    <t>1/009</t>
  </si>
  <si>
    <t>Երաժ. Կենտ. ՙPanasonic՚</t>
  </si>
  <si>
    <t>1/012</t>
  </si>
  <si>
    <t>Գազի հաշվիչ G6</t>
  </si>
  <si>
    <t>1/013</t>
  </si>
  <si>
    <t>Բազմաֆունկ.սարքՙHP Lazer Jet՚</t>
  </si>
  <si>
    <t>1/014</t>
  </si>
  <si>
    <t>Համակարգիչ  ՙIntel՚</t>
  </si>
  <si>
    <t>1/015</t>
  </si>
  <si>
    <t>Միկրոֆոն  ՙSensor՚</t>
  </si>
  <si>
    <t>1/016</t>
  </si>
  <si>
    <t>Միկրոֆոն   ՙSekaki՚</t>
  </si>
  <si>
    <t>1/017</t>
  </si>
  <si>
    <t>Զարդաք. քանոն</t>
  </si>
  <si>
    <t>1/018</t>
  </si>
  <si>
    <t>Հեռուստաց.DAEWOO</t>
  </si>
  <si>
    <t>1/019</t>
  </si>
  <si>
    <t>Տնային կինոթ.SAMSUNG</t>
  </si>
  <si>
    <t>1/020</t>
  </si>
  <si>
    <t>Տակդիր հեռուստացույցի</t>
  </si>
  <si>
    <t>1/021</t>
  </si>
  <si>
    <t>Դահլիճի վարագույր</t>
  </si>
  <si>
    <t>1/022-1/029</t>
  </si>
  <si>
    <t>1/030-1/037</t>
  </si>
  <si>
    <t>Սեղան մեկ տումբանի</t>
  </si>
  <si>
    <t>1/038</t>
  </si>
  <si>
    <t>Սեղան երկու տումբանի</t>
  </si>
  <si>
    <t>1/039-1/052</t>
  </si>
  <si>
    <t>1/053</t>
  </si>
  <si>
    <t>1/054</t>
  </si>
  <si>
    <t>1/055-1/066</t>
  </si>
  <si>
    <t>1/302</t>
  </si>
  <si>
    <t>Կաթսա Thermona therm 50ft</t>
  </si>
  <si>
    <t>1/303</t>
  </si>
  <si>
    <t>Ծխատարի կոմպլեկտ</t>
  </si>
  <si>
    <t>1/304</t>
  </si>
  <si>
    <t>1/305</t>
  </si>
  <si>
    <t>1/306</t>
  </si>
  <si>
    <t>Խմելու ջրի ապարատ</t>
  </si>
  <si>
    <t>1/311-1/312</t>
  </si>
  <si>
    <t>LCD համակարգիչներ</t>
  </si>
  <si>
    <t>1/316-1/318</t>
  </si>
  <si>
    <t>UPS,500VA 230V</t>
  </si>
  <si>
    <t>1/319</t>
  </si>
  <si>
    <t>Son vaio SVE1411FXB</t>
  </si>
  <si>
    <t>1/320</t>
  </si>
  <si>
    <t>Տեսա պրոեկտորներ</t>
  </si>
  <si>
    <t>1/321</t>
  </si>
  <si>
    <t>Տեսա -պրոեկտորներ էկրան</t>
  </si>
  <si>
    <t>1/323-1/324</t>
  </si>
  <si>
    <t>1/325</t>
  </si>
  <si>
    <t>Ուժեղացուցիչ</t>
  </si>
  <si>
    <t>1/326</t>
  </si>
  <si>
    <t>Միկշերային վահանակ</t>
  </si>
  <si>
    <t>1/327</t>
  </si>
  <si>
    <t>Կենֆերենց հարդակ</t>
  </si>
  <si>
    <t>1/328-1/329</t>
  </si>
  <si>
    <t>Լուսային էֆեկտ</t>
  </si>
  <si>
    <t>1/330-1/333</t>
  </si>
  <si>
    <t>1/334</t>
  </si>
  <si>
    <t>Ծխի մեքենա</t>
  </si>
  <si>
    <t>1/335-1/339</t>
  </si>
  <si>
    <t>1/340</t>
  </si>
  <si>
    <t>Սեղան փակ ծածկոցով</t>
  </si>
  <si>
    <t>1/341</t>
  </si>
  <si>
    <t>ՀամակարգիչՙIntel Gore i7՚</t>
  </si>
  <si>
    <t>1/342</t>
  </si>
  <si>
    <t>Բազմաֆու. սարքՙHP Las.M1132ե՚</t>
  </si>
  <si>
    <t>1/343</t>
  </si>
  <si>
    <t>UPSՙ«6000VA Invader՚</t>
  </si>
  <si>
    <t>1/345-1/348</t>
  </si>
  <si>
    <t>1/349</t>
  </si>
  <si>
    <t>Ջեռուցիչ սեկցիա</t>
  </si>
  <si>
    <t>1/350</t>
  </si>
  <si>
    <t>Hi-Fi աուդիո Sony-V50IP/B</t>
  </si>
  <si>
    <t>1/351</t>
  </si>
  <si>
    <t>Հոլովակավոր աթոռ</t>
  </si>
  <si>
    <t>1/352-1/353</t>
  </si>
  <si>
    <t>1/354</t>
  </si>
  <si>
    <t>1/361-1/366</t>
  </si>
  <si>
    <t>1/367</t>
  </si>
  <si>
    <t>Խոսափող SHURE SH-22</t>
  </si>
  <si>
    <t>1/368</t>
  </si>
  <si>
    <t>1/369-1/378</t>
  </si>
  <si>
    <t>Հեքիաթի հերոսների հագուստ</t>
  </si>
  <si>
    <t>1/379-1/388</t>
  </si>
  <si>
    <t>Աղջիկների տարազ</t>
  </si>
  <si>
    <t>1/389-1/391</t>
  </si>
  <si>
    <t>Տղաների տարազ</t>
  </si>
  <si>
    <t>1/392-1/401</t>
  </si>
  <si>
    <t>Աղջկա տարազ</t>
  </si>
  <si>
    <t>1/402-1/417</t>
  </si>
  <si>
    <t>Ժամ. պարերի հագուստ</t>
  </si>
  <si>
    <t>1/418</t>
  </si>
  <si>
    <t>Շարժական հենահարթակ</t>
  </si>
  <si>
    <t>1/419</t>
  </si>
  <si>
    <t>Լուսային և ձայնային սարքեր</t>
  </si>
  <si>
    <t>1/420</t>
  </si>
  <si>
    <t>Երաժշտական գրական.</t>
  </si>
  <si>
    <t>1/421</t>
  </si>
  <si>
    <t>Ռուսական և հայ գրականություն</t>
  </si>
  <si>
    <t>1/422</t>
  </si>
  <si>
    <t>Գեղարվեստայկան գրականություն</t>
  </si>
  <si>
    <t>1/423-1/425</t>
  </si>
  <si>
    <t>Մոնիտոր</t>
  </si>
  <si>
    <t>1/426-1/427</t>
  </si>
  <si>
    <t>1/432-1/433</t>
  </si>
  <si>
    <t>1/438</t>
  </si>
  <si>
    <t>Համակարգչային ծրագիր ՀԾ</t>
  </si>
  <si>
    <t>2/001</t>
  </si>
  <si>
    <t>2/002-2/011</t>
  </si>
  <si>
    <t>Աթոռներ</t>
  </si>
  <si>
    <t>2/012-2/014</t>
  </si>
  <si>
    <t>2/015</t>
  </si>
  <si>
    <t>Փայտից աթոռներ</t>
  </si>
  <si>
    <t>2/030-2/034</t>
  </si>
  <si>
    <t>Դիֆենբխ. Տրոպիկ-диффенбахия тропик</t>
  </si>
  <si>
    <t>2/035-2/039</t>
  </si>
  <si>
    <t>Անտուրիում</t>
  </si>
  <si>
    <t>2/040</t>
  </si>
  <si>
    <t>Ֆիկուս Բենժամինա, տիպ - Մոնիկ</t>
  </si>
  <si>
    <t>2/043-2/046</t>
  </si>
  <si>
    <t>Ցիկաս 2</t>
  </si>
  <si>
    <t>2/047</t>
  </si>
  <si>
    <t>Դռացենա</t>
  </si>
  <si>
    <t>2/048</t>
  </si>
  <si>
    <t>2/049</t>
  </si>
  <si>
    <t>Ֆալենոպսիս</t>
  </si>
  <si>
    <t>2/053-2/072</t>
  </si>
  <si>
    <t>Մանուշակ</t>
  </si>
  <si>
    <t>2/073-2/077</t>
  </si>
  <si>
    <t>Վրեզիա /ֆրիզեա/</t>
  </si>
  <si>
    <t>2/108-2/109</t>
  </si>
  <si>
    <t>Սցինդապսուս</t>
  </si>
  <si>
    <t>2/133-1/160</t>
  </si>
  <si>
    <t>Աշակերտական աթոռ</t>
  </si>
  <si>
    <t>2/161</t>
  </si>
  <si>
    <t>Սև աթոռ</t>
  </si>
  <si>
    <t>2/162-2/191</t>
  </si>
  <si>
    <t>2/192-2/193</t>
  </si>
  <si>
    <t>2/194</t>
  </si>
  <si>
    <t>Շերտավարագույր 170մ2</t>
  </si>
  <si>
    <t>2/195-2/214</t>
  </si>
  <si>
    <t>Սուսեր /ռեկվիզիտ/</t>
  </si>
  <si>
    <t>2/215-2/234</t>
  </si>
  <si>
    <t>Վահաններ /ռեկվիզիտ/</t>
  </si>
  <si>
    <t>2/235-2/244</t>
  </si>
  <si>
    <t>Տարազներ /ռեկվիզիտ/</t>
  </si>
  <si>
    <t>2/245</t>
  </si>
  <si>
    <t>Անվտանգութ. հոսանքափոխարկիչ</t>
  </si>
  <si>
    <t>2/246-2/257</t>
  </si>
  <si>
    <t>Խաչակրի տարազ /ռեկվիզիտ/</t>
  </si>
  <si>
    <t>2/258</t>
  </si>
  <si>
    <t>բարձրախոսի հենահարթակ</t>
  </si>
  <si>
    <t>2/259</t>
  </si>
  <si>
    <t>դիտահորի կափարիչ</t>
  </si>
  <si>
    <t>2/260</t>
  </si>
  <si>
    <t>Էկրան.պատերին ամրաց. կախ.</t>
  </si>
  <si>
    <t>2/261</t>
  </si>
  <si>
    <t>00001</t>
  </si>
  <si>
    <t>Գ. Նժդեհ ԵԼԺ  5 Հատոր</t>
  </si>
  <si>
    <t>00002</t>
  </si>
  <si>
    <t>Խ. Աբովյան Վերք Հայաստանի</t>
  </si>
  <si>
    <t>00003</t>
  </si>
  <si>
    <t>Շ. Նաթալի Մենք և թուրքերը</t>
  </si>
  <si>
    <t>00004</t>
  </si>
  <si>
    <t>Կ. Զարյան Նավր լեռան վրա</t>
  </si>
  <si>
    <t>00005</t>
  </si>
  <si>
    <t>Կ. Զարյան Բառերի ոսկին</t>
  </si>
  <si>
    <t>00006</t>
  </si>
  <si>
    <t>Ա. Տերյան Նոր ուսումնասիրություններ</t>
  </si>
  <si>
    <t>00007</t>
  </si>
  <si>
    <t>Ա. Տերյան Հնագույն վկայություններ</t>
  </si>
  <si>
    <t>00008</t>
  </si>
  <si>
    <t>Ա. Տերյան Հայոց հնագույն աստվածներ</t>
  </si>
  <si>
    <t>00009</t>
  </si>
  <si>
    <t>Ա. Սարգսյան Անավարտ հաղթանակ</t>
  </si>
  <si>
    <t>00010-00022</t>
  </si>
  <si>
    <t>Հագուստ տարազ աղջկա</t>
  </si>
  <si>
    <t>00023</t>
  </si>
  <si>
    <t>Գրքեր գեղարվեստական</t>
  </si>
  <si>
    <t>00024</t>
  </si>
  <si>
    <t>Բարձրախոս AKG WMS4-wireless-600</t>
  </si>
  <si>
    <t>00025-00028</t>
  </si>
  <si>
    <t>Բարձրախոս Monccor CM-502</t>
  </si>
  <si>
    <t>00029</t>
  </si>
  <si>
    <t>Սանդուղք մետաղյա</t>
  </si>
  <si>
    <t>00030-00033</t>
  </si>
  <si>
    <t>Պատուհանի ճաղավանդակներ</t>
  </si>
  <si>
    <t>00034</t>
  </si>
  <si>
    <t>00035</t>
  </si>
  <si>
    <t>00036</t>
  </si>
  <si>
    <t>Կիթառի ոտնակ</t>
  </si>
  <si>
    <t>00037-00045</t>
  </si>
  <si>
    <t>00046</t>
  </si>
  <si>
    <t>Ռոյալի աթոռ</t>
  </si>
  <si>
    <t>00047</t>
  </si>
  <si>
    <t>Դուդուկ</t>
  </si>
  <si>
    <t>00049</t>
  </si>
  <si>
    <t>00050</t>
  </si>
  <si>
    <t>Ղեկավարի աթոռ</t>
  </si>
  <si>
    <t>00051</t>
  </si>
  <si>
    <t>Ջութակ 4/4</t>
  </si>
  <si>
    <t>00057</t>
  </si>
  <si>
    <t>00052</t>
  </si>
  <si>
    <t>Ուդ</t>
  </si>
  <si>
    <t>00060</t>
  </si>
  <si>
    <t>00059</t>
  </si>
  <si>
    <t>Դյուրակիր համակարգիչ ASER</t>
  </si>
  <si>
    <t>00076</t>
  </si>
  <si>
    <t>Նիկ Վուլչիչ &lt;&lt;Կյանք առանց սահմանների&gt;&gt;</t>
  </si>
  <si>
    <t>00077</t>
  </si>
  <si>
    <t>Կեսգիշերի զավակները</t>
  </si>
  <si>
    <t>00061</t>
  </si>
  <si>
    <t>Պաուլո Կոելյո /Ալքիմիկոսը/</t>
  </si>
  <si>
    <t>00062</t>
  </si>
  <si>
    <t>00063</t>
  </si>
  <si>
    <t>Ջորջ Օրուէլ/1984/</t>
  </si>
  <si>
    <t>00064</t>
  </si>
  <si>
    <t>Ջոն Գրին &lt;&lt;Աստղորն են մեղավոր&gt;&gt;</t>
  </si>
  <si>
    <t>00065</t>
  </si>
  <si>
    <t>Ջոն Բոյն Զոլավոր &lt;&lt;Գիշերազգեստով տղան&gt;&gt;</t>
  </si>
  <si>
    <t>00066</t>
  </si>
  <si>
    <t>Աբբա Պրևո &lt;&lt;Մանոն Լեսկո&gt;&gt;</t>
  </si>
  <si>
    <t>00067</t>
  </si>
  <si>
    <t>00068</t>
  </si>
  <si>
    <t>Նապալեոն Հիլլ &lt;&lt;Մտածիր և հարստացիր&gt;&gt;</t>
  </si>
  <si>
    <t>00069</t>
  </si>
  <si>
    <t>Ջեյն Օսթին &lt;&lt;Հպարտություն և նախապաշարմունք&gt;</t>
  </si>
  <si>
    <t>00070</t>
  </si>
  <si>
    <t>Շեքսպիր &lt;&lt;Ռոմեո և Ջուլիետ&gt;&gt;</t>
  </si>
  <si>
    <t>00071</t>
  </si>
  <si>
    <t>Տա Թեվեր-731 օր քեզ համար</t>
  </si>
  <si>
    <t>00072</t>
  </si>
  <si>
    <t xml:space="preserve"> Ջոնսան &lt;&lt;ՈՒր է իմ պանիրը&gt;&gt;</t>
  </si>
  <si>
    <t>00073</t>
  </si>
  <si>
    <t>Սյունե Սևադա &lt;&lt;Կախվածություն&gt;&gt;</t>
  </si>
  <si>
    <t>00074</t>
  </si>
  <si>
    <t>Խալեդ Հուսեյնի &lt;&lt;Օդապարիկ թռցնողը&gt;&gt;</t>
  </si>
  <si>
    <t>00075</t>
  </si>
  <si>
    <t>Մարկ Արեն &lt;&lt;Սուրբ ծննդյան հրեշտակը&gt;&gt;</t>
  </si>
  <si>
    <t>00078</t>
  </si>
  <si>
    <t>00079</t>
  </si>
  <si>
    <t>Լոբզիկ</t>
  </si>
  <si>
    <t>00080</t>
  </si>
  <si>
    <t>Երկաթյա ամբիոն երգչախմբի</t>
  </si>
  <si>
    <t>00081</t>
  </si>
  <si>
    <t>Դիտանցիոն խոսափող Shure PG BETA 58</t>
  </si>
  <si>
    <t>00082</t>
  </si>
  <si>
    <t>00083</t>
  </si>
  <si>
    <t>Դռել 810W</t>
  </si>
  <si>
    <t>00084</t>
  </si>
  <si>
    <t>00092</t>
  </si>
  <si>
    <t>00085</t>
  </si>
  <si>
    <t>Դաշնամուրի աթոռ</t>
  </si>
  <si>
    <t>00086-00091</t>
  </si>
  <si>
    <t>00106</t>
  </si>
  <si>
    <t xml:space="preserve">Հեքիաթներ </t>
  </si>
  <si>
    <t>00107</t>
  </si>
  <si>
    <t xml:space="preserve">Օսկար Ուալդ հեքիաթներ </t>
  </si>
  <si>
    <t>00108</t>
  </si>
  <si>
    <t>Հարուստ հայրիկ, աղքատ հայրիկ</t>
  </si>
  <si>
    <t>00109</t>
  </si>
  <si>
    <t>Պարույր Սևակ</t>
  </si>
  <si>
    <t>00110</t>
  </si>
  <si>
    <t>Իմ գրադարանը Ավետիք Իսահակյան</t>
  </si>
  <si>
    <t>00111</t>
  </si>
  <si>
    <t>Իմ գրադարանը Վախթանգ Անանյան</t>
  </si>
  <si>
    <t>00112</t>
  </si>
  <si>
    <t>Բռնիր ձեռքս ես վախենում եմ</t>
  </si>
  <si>
    <t>00113</t>
  </si>
  <si>
    <t>Հուշացած ակնթարթներ Գ.Նավասարդյան</t>
  </si>
  <si>
    <t>00114</t>
  </si>
  <si>
    <t>Աննա Ֆրանկի օրագիրը</t>
  </si>
  <si>
    <t>00115</t>
  </si>
  <si>
    <t>Րաֆֆի /Խենթը/</t>
  </si>
  <si>
    <t>00116</t>
  </si>
  <si>
    <t>Իմ գրադարանը /Նար -Դոս/</t>
  </si>
  <si>
    <t>00117</t>
  </si>
  <si>
    <t>Իմ գրադարանը /Մովսես Խորենացի/</t>
  </si>
  <si>
    <t>00118</t>
  </si>
  <si>
    <t>Սերը խոլորայի ժամանակ</t>
  </si>
  <si>
    <t>00119</t>
  </si>
  <si>
    <t>Հարրի Պոտեր մաս 1.2</t>
  </si>
  <si>
    <t>00120</t>
  </si>
  <si>
    <t>Անունս Արամ է /Վ Սարոյան/</t>
  </si>
  <si>
    <t>00121</t>
  </si>
  <si>
    <t>Սրճարան աշխարհի եզրին</t>
  </si>
  <si>
    <t>00122</t>
  </si>
  <si>
    <t>451 Ֆարենհայթ</t>
  </si>
  <si>
    <t>00123</t>
  </si>
  <si>
    <t>Երեք ընկեր /Էրիխ Մարիա Ռեմարկ /</t>
  </si>
  <si>
    <t>00124</t>
  </si>
  <si>
    <t>Դիակը գրադարանում /Ագաթա Քրիստի/</t>
  </si>
  <si>
    <t>00125</t>
  </si>
  <si>
    <t>Մահ նեղոսի վրա /Ագաթա Քրիստի/</t>
  </si>
  <si>
    <t>00126</t>
  </si>
  <si>
    <t>Իմ գրադարանը /Մուրացան/</t>
  </si>
  <si>
    <t>00127</t>
  </si>
  <si>
    <t>Իմ գրադարանը /Րաֆֆի/</t>
  </si>
  <si>
    <t>00128</t>
  </si>
  <si>
    <t>Հազթական կամար/Էրիխ Մարիա Ռեմարկ/</t>
  </si>
  <si>
    <t>00129</t>
  </si>
  <si>
    <t>Կյանքը հին հռոմեկան ճանապարհի վրա</t>
  </si>
  <si>
    <t>00130</t>
  </si>
  <si>
    <t>Ինձ պիոններ չնվիրես</t>
  </si>
  <si>
    <t>00131</t>
  </si>
  <si>
    <t>Թղթե քաղաքներ</t>
  </si>
  <si>
    <t>00132</t>
  </si>
  <si>
    <t>Առանց ընտանիքի</t>
  </si>
  <si>
    <t>00133</t>
  </si>
  <si>
    <t>Խորհրդավոր պարտեզ</t>
  </si>
  <si>
    <t>00134</t>
  </si>
  <si>
    <t>Իմ գրադարանը</t>
  </si>
  <si>
    <t>00135</t>
  </si>
  <si>
    <t>Սպիտակ Ժանիք / Ջեկ Լոնդոն/</t>
  </si>
  <si>
    <t>00105</t>
  </si>
  <si>
    <t>Օդորակիչ TCL</t>
  </si>
  <si>
    <t>00136</t>
  </si>
  <si>
    <t>Վանականը որը վաճասռեց իր ֆերարին</t>
  </si>
  <si>
    <t>00137</t>
  </si>
  <si>
    <t>Հովազաձորի գերիները</t>
  </si>
  <si>
    <t>00138</t>
  </si>
  <si>
    <t>Կհանդիպենք բարձրունքում</t>
  </si>
  <si>
    <t>00139</t>
  </si>
  <si>
    <t>Լուսամփոփի պես աղջիկ</t>
  </si>
  <si>
    <t>00140</t>
  </si>
  <si>
    <t>Հազար չքնաղ արևներ</t>
  </si>
  <si>
    <t>00141</t>
  </si>
  <si>
    <t>Թումանյանի հեքիաթներ</t>
  </si>
  <si>
    <t>00147</t>
  </si>
  <si>
    <t>00148</t>
  </si>
  <si>
    <t>00149-00157</t>
  </si>
  <si>
    <t>00142</t>
  </si>
  <si>
    <t>Միքշերային վահանակ SOUNDCRAFT MFX 12/2</t>
  </si>
  <si>
    <t>00143</t>
  </si>
  <si>
    <t>Ֆլեյտա Soundsation</t>
  </si>
  <si>
    <t>00144</t>
  </si>
  <si>
    <t>Ջութակ Soundsation</t>
  </si>
  <si>
    <t>00145</t>
  </si>
  <si>
    <t>Շվի</t>
  </si>
  <si>
    <t>00146</t>
  </si>
  <si>
    <t>Հենակ (կամրջակ) ջութակ 3/4</t>
  </si>
  <si>
    <t>00167-00168</t>
  </si>
  <si>
    <t>Կլարնետ</t>
  </si>
  <si>
    <t>00169-00170</t>
  </si>
  <si>
    <t>Ֆլեյտա</t>
  </si>
  <si>
    <t>00171-00172</t>
  </si>
  <si>
    <t>Սաքսոֆոն</t>
  </si>
  <si>
    <t>00173-00174</t>
  </si>
  <si>
    <t>Շեփոր</t>
  </si>
  <si>
    <t>00158-00166</t>
  </si>
  <si>
    <t>17/03/23</t>
  </si>
  <si>
    <t>00175</t>
  </si>
  <si>
    <t>Հարվածային գործիքների կոմպլեկտ LEXINGTON</t>
  </si>
  <si>
    <t>00179-00180</t>
  </si>
  <si>
    <t>00176</t>
  </si>
  <si>
    <t>00177</t>
  </si>
  <si>
    <t xml:space="preserve">Նվագարկիչներ mp3 </t>
  </si>
  <si>
    <t>Տրված կանխավճարներ, այդ թվում՝</t>
  </si>
  <si>
    <t>«Կոտայք»   ՏՀՏ  եկամտային հարկ</t>
  </si>
  <si>
    <t>«Կոտայք»   ՏՀՏ  սոց վճար</t>
  </si>
  <si>
    <t>«Կոտայք»   ՏՀՏ դրոշմանիշ վճար</t>
  </si>
  <si>
    <t>Կազմակերպության աշխատակիցներ</t>
  </si>
  <si>
    <t>«Գազպրոմ Արմենիա» ՓԲԸ</t>
  </si>
  <si>
    <t>«Հայաստանի Էլեկտրական ցանցեր» ՓԲԸ</t>
  </si>
  <si>
    <t>2474663156676560</t>
  </si>
  <si>
    <t>«Վեոլիա Ջուր» ՓԲԸ</t>
  </si>
  <si>
    <t>«ՄՏՍ Հայաստան» ՓԲԸ</t>
  </si>
  <si>
    <t>1930004268280100</t>
  </si>
  <si>
    <t>«Կոտայքի» հարկային տեսչ. Եկամտ․ հարկ</t>
  </si>
  <si>
    <t>«Կոտայքի» հարկային տեսչ․  սոց․ վճար</t>
  </si>
  <si>
    <t>«Կոտայքի» հարկային տեսչ դրոշմ․ վճար</t>
  </si>
  <si>
    <t>Հայկ Աբէլեան Ա/Ձ</t>
  </si>
  <si>
    <t>Ստացված կանխավճարներ Նաիրիի համ</t>
  </si>
  <si>
    <t>Գույքագ   արդյունքները</t>
  </si>
  <si>
    <t>ԱԿԲԱ Բանկ ՓԲԸ Եղվարդի մ/ճ</t>
  </si>
  <si>
    <t>ÃáÕ³ñÏ Ù³Ý ï³ñ» ÃÇí</t>
  </si>
  <si>
    <t>Չափ ման միավոր</t>
  </si>
  <si>
    <t>Սեղան նիստի</t>
  </si>
  <si>
    <t>Տրիբունա</t>
  </si>
  <si>
    <t>Նկար գեղարվեստական</t>
  </si>
  <si>
    <t>Զադնիկ</t>
  </si>
  <si>
    <t>Բեմի մեծ վարագույր</t>
  </si>
  <si>
    <t>Միջնավարագույր</t>
  </si>
  <si>
    <t>Էկրան</t>
  </si>
  <si>
    <t>Զադնիկ /բեմի մեծ նկար/</t>
  </si>
  <si>
    <t>Կուլիս</t>
  </si>
  <si>
    <t>Պադուգա</t>
  </si>
  <si>
    <t>Նիժնի պադվես</t>
  </si>
  <si>
    <t>Լույսի սաֆիդ</t>
  </si>
  <si>
    <t>Դաշնամուր &lt;&lt;Կոմիտաս&gt;&gt;</t>
  </si>
  <si>
    <t>Պրոժեկտոր /լուսարձակ/</t>
  </si>
  <si>
    <t>Սեղան տնօրենի</t>
  </si>
  <si>
    <t>Ռոյալ «Կրասնի օկտյաբր»</t>
  </si>
  <si>
    <t>Ուժեղացուցիչ «ԴՊՈՒ-200»</t>
  </si>
  <si>
    <t>Մթնեցուցիչ  տ ե տ</t>
  </si>
  <si>
    <t>Պահարան հագուստի</t>
  </si>
  <si>
    <t>Պահարան երկաթյա</t>
  </si>
  <si>
    <t>Բրա</t>
  </si>
  <si>
    <t>Աթոռ թատերական</t>
  </si>
  <si>
    <t>Էլեկտրոշիթ</t>
  </si>
  <si>
    <t>ՀեռուստացույցLND32D51TS</t>
  </si>
  <si>
    <t>Աթոռ փայտյա</t>
  </si>
  <si>
    <t>Փոքր դահլիճի վարագույրների կոմպլեկտներ</t>
  </si>
  <si>
    <t>Նկարի շրջանակ</t>
  </si>
  <si>
    <t>Բարձրախոս դելտա 215</t>
  </si>
  <si>
    <t>Լուսանկարչական ապարատ</t>
  </si>
  <si>
    <t>Փոքր սեղան</t>
  </si>
  <si>
    <t>Աթոռ փայտյա փափուկ</t>
  </si>
  <si>
    <t>Աթոռ տնօրենի</t>
  </si>
  <si>
    <t>Բարձրախոս «Բորլ»</t>
  </si>
  <si>
    <t>կոմպլ.</t>
  </si>
  <si>
    <t>Ուժեղարար«Մաքսէմիքս»1200</t>
  </si>
  <si>
    <t>Երաժշտական ղեկավարման վահանակ «Սաունդգրաֆտ»</t>
  </si>
  <si>
    <t>Խոսափող հեռակառավարմամբ «Շուր»</t>
  </si>
  <si>
    <t>Խոսափող «Մաքս Էս Էմ- 55»</t>
  </si>
  <si>
    <t>Խոսափող «Մաքս Տե Եմ-65»</t>
  </si>
  <si>
    <t>Խոսափող Մաքս Ի Են 33«»</t>
  </si>
  <si>
    <t>Խոսափողի հենարան</t>
  </si>
  <si>
    <t>Էխո «Ալեսիս»</t>
  </si>
  <si>
    <t xml:space="preserve">Ցուցատախտակ </t>
  </si>
  <si>
    <t>Միկրոֆոն</t>
  </si>
  <si>
    <t>Ջրաչափ</t>
  </si>
  <si>
    <t>Ջրի տարա</t>
  </si>
  <si>
    <t>Կոշտ- սկավառակ արտաքին HDD 2TB WB</t>
  </si>
  <si>
    <t>Ցանցային սարք Tenda N301</t>
  </si>
  <si>
    <t>Դռների ցուցանակներ</t>
  </si>
  <si>
    <t>Հայելի</t>
  </si>
  <si>
    <t>Լվացարան կերամիկական</t>
  </si>
  <si>
    <t>Դույլ12լ</t>
  </si>
  <si>
    <t>Գայլիկոնիչ 100w звер</t>
  </si>
  <si>
    <t>Կտրող հղկող գործիք RTRMAX 1200w</t>
  </si>
  <si>
    <t>քառ.մ</t>
  </si>
  <si>
    <t>Հատակի ծածկույթ</t>
  </si>
  <si>
    <t>Պահարան հաշվապահական</t>
  </si>
  <si>
    <t>Գրադարակ երկաթյա</t>
  </si>
  <si>
    <t>Կախիչ հայելիով</t>
  </si>
  <si>
    <t>Սեղան մեկ տումբայով</t>
  </si>
  <si>
    <t>Տացքասեղան</t>
  </si>
  <si>
    <t>Մ. Մաշտոցի նկար</t>
  </si>
  <si>
    <t>Ընթերցասեղան</t>
  </si>
  <si>
    <t>Ցուցափեղկ մեծ</t>
  </si>
  <si>
    <t>Պրիստավկա</t>
  </si>
  <si>
    <t>Ալբոմ</t>
  </si>
  <si>
    <t>Գրականություն</t>
  </si>
  <si>
    <t>Վարագույրներ</t>
  </si>
  <si>
    <t>Գրքամատյան</t>
  </si>
  <si>
    <t>Բջջայի հեռախոսMikromaxX 704</t>
  </si>
  <si>
    <t>Պահարան գրադարան</t>
  </si>
  <si>
    <t>Կապույտ տարազ (տղայի)</t>
  </si>
  <si>
    <t> 1987</t>
  </si>
  <si>
    <t>Կապույտ տարազ (աղջկա)</t>
  </si>
  <si>
    <t>&lt;&lt;Օրանժ&gt;&gt; տարազ(աղջկա)</t>
  </si>
  <si>
    <t>Կապույտ տարազ կիսաթև</t>
  </si>
  <si>
    <t>Տիկնիկների հագուստ</t>
  </si>
  <si>
    <t>Հրեշտակի հագուստ (թևեր)</t>
  </si>
  <si>
    <t>Սև բալախո</t>
  </si>
  <si>
    <t>Սև կոմպլեկտ</t>
  </si>
  <si>
    <t>Գունավոր հագուստ</t>
  </si>
  <si>
    <t>Կոլբա</t>
  </si>
  <si>
    <t>Դեղին տարազ(աղջկա)</t>
  </si>
  <si>
    <t>Բեժ տարազ(աղջկա)</t>
  </si>
  <si>
    <t>Բեժ երկար տարազ(աղջկա)</t>
  </si>
  <si>
    <t>&lt;&lt;Ռուսական&gt;հագուստ(աղջկա)</t>
  </si>
  <si>
    <t>&lt;&lt;Ռուսական&gt;հագուստ (տղայի)</t>
  </si>
  <si>
    <t>Կանաչ երկար տարազ</t>
  </si>
  <si>
    <t>Սպիտակ երկար տարազ</t>
  </si>
  <si>
    <t>Մի կաթիլ մեղրի հագուստ(նոր</t>
  </si>
  <si>
    <t>Մի կաթիլ մեղրի հագուստ(հին</t>
  </si>
  <si>
    <t>Թագավորի հագուստ</t>
  </si>
  <si>
    <t>Թիկնոց</t>
  </si>
  <si>
    <t>Մեղվի հագուստ</t>
  </si>
  <si>
    <t>Շան հագուստ</t>
  </si>
  <si>
    <t>Կատվի հագուստ</t>
  </si>
  <si>
    <t>Ուլիկի գլուխ</t>
  </si>
  <si>
    <t>Կարմիր &lt;&lt;խալաթ&gt;&gt;</t>
  </si>
  <si>
    <t>Սև թիկնոց</t>
  </si>
  <si>
    <t>Զինվորի համազգեստ</t>
  </si>
  <si>
    <t>Բոքսի ռինգի գորգ</t>
  </si>
  <si>
    <t>Գրքեր</t>
  </si>
  <si>
    <t>Համակարգիչ կոմպլեկտ G4900 3,1 GH2 Cache 2 Mb</t>
  </si>
  <si>
    <t>սեղան մեծ</t>
  </si>
  <si>
    <t>սեղան փոքր</t>
  </si>
  <si>
    <t>շերտավարագույր մեծ</t>
  </si>
  <si>
    <t>շերտավարագույր փոքր</t>
  </si>
  <si>
    <t xml:space="preserve">կախովի անկյունակ </t>
  </si>
  <si>
    <t xml:space="preserve">Կախիչ </t>
  </si>
  <si>
    <t>հայելի մեծ</t>
  </si>
  <si>
    <t>լեդ լույսեր</t>
  </si>
  <si>
    <t>գրքեր</t>
  </si>
  <si>
    <t>աշխատասեղան</t>
  </si>
  <si>
    <t xml:space="preserve"> սեղանի համակարգիչ</t>
  </si>
  <si>
    <t xml:space="preserve"> բազմաֆունկցիոնալ տպիչ  </t>
  </si>
  <si>
    <t xml:space="preserve"> անվտանգության տեսախցիկներ</t>
  </si>
  <si>
    <t>բաներներ</t>
  </si>
  <si>
    <t>տղամարդու աշնանային վերարկու</t>
  </si>
  <si>
    <t>կատվի համազգեստ</t>
  </si>
  <si>
    <t>շան համազգեստ</t>
  </si>
  <si>
    <t xml:space="preserve">տնօրենի աթոռ </t>
  </si>
  <si>
    <r>
      <rPr>
        <sz val="10"/>
        <color theme="1"/>
        <rFont val="Arial LatArm"/>
        <family val="2"/>
      </rPr>
      <t>զոդման ապարատ</t>
    </r>
    <r>
      <rPr>
        <sz val="11"/>
        <color theme="1"/>
        <rFont val="Arial LatArm"/>
        <family val="2"/>
      </rPr>
      <t xml:space="preserve"> </t>
    </r>
  </si>
  <si>
    <t>ջրի պոմպ</t>
  </si>
  <si>
    <t>16108,5</t>
  </si>
  <si>
    <t>Միասնական հաշվում առկա գումար</t>
  </si>
  <si>
    <t>§Ð¾ò¦ Ü³ÇñÇÇ ¿Éó³Ýó</t>
  </si>
  <si>
    <t>2474663156674250</t>
  </si>
  <si>
    <t>Գազպրոմ Արմենիա» ՓԲԸ</t>
  </si>
  <si>
    <t>Վալի Գրուպ ՍՊԸ /ինտերնետ ծառայություն/</t>
  </si>
  <si>
    <t>2050022059901000</t>
  </si>
  <si>
    <t>Անհատույց օգտագործման իրավունքով հանձնվող</t>
  </si>
  <si>
    <t>Սեփականության իրավունքով ամրացվող</t>
  </si>
  <si>
    <t>Ղեկավար սեղան</t>
  </si>
  <si>
    <t>ºñÏ³ÃÛ³  å³Ñ³ñ³Ý</t>
  </si>
  <si>
    <t>Գործավար սեղան</t>
  </si>
  <si>
    <t>ø³ÝáÝ</t>
  </si>
  <si>
    <t>øÇí</t>
  </si>
  <si>
    <t>ì³ñ³·áõÛñ</t>
  </si>
  <si>
    <t xml:space="preserve">   Ñ³ï</t>
  </si>
  <si>
    <t>Î³åÇãÝ»ñÇ ³Ùñ³ÏÝ»ñ</t>
  </si>
  <si>
    <t>àõëáõóãÇ ë»Õ³Ý</t>
  </si>
  <si>
    <t>Î³ËÇã</t>
  </si>
  <si>
    <t>îÝûñ»ÝÇ ë»Õ³Ý</t>
  </si>
  <si>
    <t xml:space="preserve">   հատ</t>
  </si>
  <si>
    <t xml:space="preserve">    քմ</t>
  </si>
  <si>
    <t>Աշ. Սեղան  աթոռներով</t>
  </si>
  <si>
    <t>Նոտակալ</t>
  </si>
  <si>
    <t>Երաժշտ.համակարգ ԼԳ OK55</t>
  </si>
  <si>
    <t>Փոշեկուլ EC1805A-R</t>
  </si>
  <si>
    <t xml:space="preserve">Խոսափող </t>
  </si>
  <si>
    <t>Բաժակ մեծ</t>
  </si>
  <si>
    <t>Բաժակ փոքր</t>
  </si>
  <si>
    <t>Դանակ դեսերտ</t>
  </si>
  <si>
    <t>Վազա մրգի</t>
  </si>
  <si>
    <t>Սփրոց  սեղանի</t>
  </si>
  <si>
    <t>Օվալ մեծ</t>
  </si>
  <si>
    <t>Օվալ փոքր</t>
  </si>
  <si>
    <t>Աղցաման</t>
  </si>
  <si>
    <t>Աղաման</t>
  </si>
  <si>
    <t>Տակդիր ցանցավոր</t>
  </si>
  <si>
    <t>Գրաֆին</t>
  </si>
  <si>
    <t>Ափսե մեծ</t>
  </si>
  <si>
    <t xml:space="preserve">    հատ</t>
  </si>
  <si>
    <t>Օդակարգավորիչ</t>
  </si>
  <si>
    <t>Գրասենյակային  աթոռ</t>
  </si>
  <si>
    <t xml:space="preserve">Աշակերտական /սեղան,2 աթոռ/ </t>
  </si>
  <si>
    <t>Սառնարան կոմպրեսորային</t>
  </si>
  <si>
    <t>Թեյնիկ  էլեկտրական</t>
  </si>
  <si>
    <t xml:space="preserve">     հատ</t>
  </si>
  <si>
    <t>Խոսափող  լարով</t>
  </si>
  <si>
    <t>Խոսափողի տակդիր</t>
  </si>
  <si>
    <t>Խոսափողի ոտքի մետաղ. տակդիր</t>
  </si>
  <si>
    <t>Աուդիո մալուխ միացուցիչներով</t>
  </si>
  <si>
    <t>ՈՒդ</t>
  </si>
  <si>
    <t>Դաշնամուր  Վեյնբախ</t>
  </si>
  <si>
    <t>Դաշնամուր  Պետրոֆ 3 սեղմակ</t>
  </si>
  <si>
    <t>Դաշնամուր  Ռաստով Դոն</t>
  </si>
  <si>
    <t>Հոսանքի սնուցման մարտկոց  USB</t>
  </si>
  <si>
    <t>Տեսաձայնագրիչ  Hikvision</t>
  </si>
  <si>
    <t>Նոտակալ  մետաղական</t>
  </si>
  <si>
    <t>սինթեզ</t>
  </si>
  <si>
    <t>Դաշնամուրի աթոռ կառավարվող</t>
  </si>
  <si>
    <t>Տավ  շվի</t>
  </si>
  <si>
    <t>Բլուլ</t>
  </si>
  <si>
    <t>Զուռնա</t>
  </si>
  <si>
    <t>¶³½åñáÙ ²ñÙ»ÝÇ³</t>
  </si>
  <si>
    <t>Ð¾ò Ü³ÇñÇÇ Ù³ëÝ³×ÛáõÕ</t>
  </si>
  <si>
    <t>2474663156679830</t>
  </si>
  <si>
    <t>Ինտերնետ</t>
  </si>
  <si>
    <t>1570081815780100</t>
  </si>
  <si>
    <t>ºÏ³Ùï³ÛÇÝ Ñ³ñÏ ¨ ëáó í×³ñ</t>
  </si>
  <si>
    <t>Դրոշմանիշ</t>
  </si>
  <si>
    <t>գրասենյակային ապրանքներ</t>
  </si>
  <si>
    <t>Դահլիճի փափուկ բազկաթոռ</t>
  </si>
  <si>
    <t>Սեղան 1 տումբանի</t>
  </si>
  <si>
    <t>Կախիչ (պատի)</t>
  </si>
  <si>
    <t>Շերտավարագույր (մետր)</t>
  </si>
  <si>
    <t>Վարագույր-վելյուր կարմիր (մետր)</t>
  </si>
  <si>
    <t>Վարագույրի աստար (մետր)</t>
  </si>
  <si>
    <t xml:space="preserve"> Վարագույր - ատլաս  ոսկեգույն (մետր)</t>
  </si>
  <si>
    <t>Ատլաս բորդո (մետր)</t>
  </si>
  <si>
    <t xml:space="preserve">Սեղան N 1 </t>
  </si>
  <si>
    <t xml:space="preserve">Սեղան N 2 </t>
  </si>
  <si>
    <t>Սեղան համակարգչի</t>
  </si>
  <si>
    <t>Սեղան  խորհրդակցության</t>
  </si>
  <si>
    <t>Գազի մեմբրանային հաշվիչ G16</t>
  </si>
  <si>
    <t>Երկաթյա խողովակ</t>
  </si>
  <si>
    <t>ÎáÝù³Ù³Ý</t>
  </si>
  <si>
    <t>Ð³Ù³Ï³ñ·Çã/Matherboad ASROK</t>
  </si>
  <si>
    <t>¾É.ç»éáõóÇã</t>
  </si>
  <si>
    <t>Îñ³ÏÙ³ñÇã ПО-2</t>
  </si>
  <si>
    <t>ÐñÅ»ç í³Ñ³Ý³Ï</t>
  </si>
  <si>
    <t>Ջրաչափ DN 25</t>
  </si>
  <si>
    <t>153.285 Tronios Beamz BS 98 լուս. էֆ.</t>
  </si>
  <si>
    <t>178.142 Tronios Vonyx VSS150S բարձ. set</t>
  </si>
  <si>
    <t>151.316 Tronios Beamz BT320 LED լուս. էֆ.</t>
  </si>
  <si>
    <t>154. 060 Tronios Beamz DMX 192S</t>
  </si>
  <si>
    <t>Cymic միքշերային վահանակ</t>
  </si>
  <si>
    <r>
      <t>151.308 Tronios Beamz BT 280 LED լուս. էֆ</t>
    </r>
    <r>
      <rPr>
        <sz val="9"/>
        <color rgb="FF000000"/>
        <rFont val="Times New Roman"/>
        <family val="1"/>
        <charset val="204"/>
      </rPr>
      <t>.</t>
    </r>
    <r>
      <rPr>
        <sz val="9"/>
        <color rgb="FF000000"/>
        <rFont val="Sylfaen"/>
        <family val="1"/>
        <charset val="204"/>
      </rPr>
      <t xml:space="preserve"> </t>
    </r>
  </si>
  <si>
    <t>150.561 Tronios Beamz LCB 803 լուս. էֆ.</t>
  </si>
  <si>
    <t>Պոմպ կենտրոնախույս LEO</t>
  </si>
  <si>
    <t>Միասնական հաշիվ</t>
  </si>
  <si>
    <t>Դրոշմանիշային վճարի գծ.</t>
  </si>
  <si>
    <t xml:space="preserve"> </t>
  </si>
  <si>
    <t xml:space="preserve">ՎԵՈԼԻԱ ՋՈՒՐ ՓԲԸ
</t>
  </si>
  <si>
    <t xml:space="preserve">11500351562015
</t>
  </si>
  <si>
    <t>2196.20</t>
  </si>
  <si>
    <t xml:space="preserve">Հայէկոնոմ բանկ  </t>
  </si>
  <si>
    <t>163228135337</t>
  </si>
  <si>
    <t>31.12.2023թ.</t>
  </si>
  <si>
    <t>Աթոռ պլաստմասե</t>
  </si>
  <si>
    <t>Գրքերի դարակաշարեր</t>
  </si>
  <si>
    <t>Դարակաշար</t>
  </si>
  <si>
    <t>Ծաղկաման մեծ</t>
  </si>
  <si>
    <t>Մուտքի գորգ</t>
  </si>
  <si>
    <t>Զամբյուղ</t>
  </si>
  <si>
    <t>Հաշվիչ</t>
  </si>
  <si>
    <t>Մկրատ</t>
  </si>
  <si>
    <t>Ծաղկի ճյուղեր արհեստ.</t>
  </si>
  <si>
    <t>Օճառի աման</t>
  </si>
  <si>
    <t>Սուրճի բաժակ</t>
  </si>
  <si>
    <t>Կոնֆետնիցա</t>
  </si>
  <si>
    <t>Տարազային սթռոց</t>
  </si>
  <si>
    <t xml:space="preserve">Կավից ափսե </t>
  </si>
  <si>
    <t>Կավից կուժ</t>
  </si>
  <si>
    <t>Կավից բաժակ</t>
  </si>
  <si>
    <t>Ծառ կտրելու մկրատ</t>
  </si>
  <si>
    <t>Պտուտակահան</t>
  </si>
  <si>
    <t>Ռետինե խողովակ</t>
  </si>
  <si>
    <t>Սապոգ</t>
  </si>
  <si>
    <t>Երկարացման լար</t>
  </si>
  <si>
    <t>Էլ. Լար</t>
  </si>
  <si>
    <t>Կոճ</t>
  </si>
  <si>
    <t>Տոնածառի լույս</t>
  </si>
  <si>
    <t>Տոնածառի խաղալիք</t>
  </si>
  <si>
    <t>Տոնածառի տերև</t>
  </si>
  <si>
    <t>Շախմատ</t>
  </si>
  <si>
    <t>Չիպ</t>
  </si>
  <si>
    <t>Հրշեջ վահանակ գույքով</t>
  </si>
  <si>
    <t xml:space="preserve">Գրականություն </t>
  </si>
  <si>
    <t>Շախմատի գրատախտակ</t>
  </si>
  <si>
    <t>Դրուժբա</t>
  </si>
  <si>
    <t xml:space="preserve">                       ՈՒ ԿՐԵԴԻՏՈՐՆԵՐԻ ՀԵՏ ՀԱՇՎԱՐԿՆԵՐԻ ԳՈՒՅՔԱԳՐՈՒՄ</t>
  </si>
  <si>
    <t>1930049430590100</t>
  </si>
  <si>
    <t>Հ Հ</t>
  </si>
  <si>
    <t>Դաշնամուր  &lt;&lt;Լիրիկա&gt;&gt;</t>
  </si>
  <si>
    <t>Մեծ ցուցափեղկ</t>
  </si>
  <si>
    <t>Ձայնապնակ պահարան</t>
  </si>
  <si>
    <t>Կախիչ հաելիով</t>
  </si>
  <si>
    <t>Կատալոգի արկղ</t>
  </si>
  <si>
    <t>Նկար  &lt;&lt;Անդրանիկ&gt;&gt;</t>
  </si>
  <si>
    <t>Գրապահարան սև</t>
  </si>
  <si>
    <t>Ծաղկաման կերամիկա</t>
  </si>
  <si>
    <t>Յուղանկար &lt;&lt;Մալիշկա&gt;&gt;</t>
  </si>
  <si>
    <t>Գրքային ֆոնդ</t>
  </si>
  <si>
    <t>1976</t>
  </si>
  <si>
    <t>1978</t>
  </si>
  <si>
    <t>Գիքային ֆոնդ</t>
  </si>
  <si>
    <t>Donatcoverscarlett  տաքաց.</t>
  </si>
  <si>
    <t>Donatcoverscarlett . տաքաց.</t>
  </si>
  <si>
    <t>Համակարգիչ  DVALCON S 300</t>
  </si>
  <si>
    <t>Մոնիտոր  LCLCE 1777</t>
  </si>
  <si>
    <t>Լուսամփոփ</t>
  </si>
  <si>
    <t>Երկաթյա էտաժերկա</t>
  </si>
  <si>
    <t>Ընթերցասեղան մեծ</t>
  </si>
  <si>
    <t xml:space="preserve">Ընթերցասեղան </t>
  </si>
  <si>
    <t>Գարպահարան փայտյա</t>
  </si>
  <si>
    <t>Սեղան  2 տումբանի</t>
  </si>
  <si>
    <t>CD</t>
  </si>
  <si>
    <t>ք.մ.</t>
  </si>
  <si>
    <t>Փոշեկուլ LG</t>
  </si>
  <si>
    <t>Գրքային ֆոնդ (բրոշյուր)</t>
  </si>
  <si>
    <t>Պրինտեր Canon MF3010</t>
  </si>
  <si>
    <t>&lt;&lt;Բոլոր ժամանակների Հայաստան&gt;&gt; գիրք</t>
  </si>
  <si>
    <t>Գրքային ֆոնդ  (նվեր)</t>
  </si>
  <si>
    <t>Գրքային ֆոնդ (նվեր)</t>
  </si>
  <si>
    <t>Դարակ</t>
  </si>
  <si>
    <t xml:space="preserve">Գրքային ֆոնդ </t>
  </si>
  <si>
    <t>Սուրճի սեղան HOBEL WMX-CT-16 (1)</t>
  </si>
  <si>
    <t>Գրապահարան և դարակաշար HOBEL DAVEN K003 (1)</t>
  </si>
  <si>
    <t>Գրապահարան և դարակաշար HOBEL V-LANFEN-03 7648 (1)</t>
  </si>
  <si>
    <t>Աթոռ HOBEL WMX-CH-81 BLACK (1)</t>
  </si>
  <si>
    <t>Սպասարկման սեղան</t>
  </si>
  <si>
    <t>Ստեղնաշար UGREEN M K003 COMBO (BK)(90561)</t>
  </si>
  <si>
    <t>ՀԱՄԱԿԱՐԳԻՉ INTEL G5 905-4.240 SSD (10G)</t>
  </si>
  <si>
    <t>ՄՈՆԻՏՈՐ LG 22MP400-B</t>
  </si>
  <si>
    <t>ՀԱՄԱԿԱՐԳՉԱՅԻՆ ԲԱՐՁՐԱԽՈՍ GENIUS SP-HF1 80 USB (WOOD0</t>
  </si>
  <si>
    <t>Գրապահարան 1 կոմպլեկտ</t>
  </si>
  <si>
    <t>կոպլեկտ</t>
  </si>
  <si>
    <t>Գյուղ Զորավան</t>
  </si>
  <si>
    <t>Քարտերի արկղ</t>
  </si>
  <si>
    <t xml:space="preserve">Գրադարակ երկաթյա </t>
  </si>
  <si>
    <t>Սեղան 2 տումբանի</t>
  </si>
  <si>
    <t>Աթոռ երկաթյա</t>
  </si>
  <si>
    <t>Ցուցափեղկ</t>
  </si>
  <si>
    <t>Գյուղ Արագյուղ</t>
  </si>
  <si>
    <t>Մանկական և այլ գրքեր</t>
  </si>
  <si>
    <t>Գրադարակներ</t>
  </si>
  <si>
    <t>&lt;&lt;Ռիջիդ&gt;&gt; ՍՊԸ</t>
  </si>
  <si>
    <t>&lt;&lt;Մ. Բուատ&gt;&gt; ՍՊԸ</t>
  </si>
  <si>
    <t>Օրհուս ՀԿ</t>
  </si>
  <si>
    <t xml:space="preserve">Ընդամենը </t>
  </si>
  <si>
    <t>&lt;&lt;Արդշինբանկ&gt;&gt;</t>
  </si>
  <si>
    <t>2473702175460000</t>
  </si>
  <si>
    <t>167678.5</t>
  </si>
  <si>
    <r>
      <t xml:space="preserve">    Î³ÝËÇÏ ¹ñ³Ù </t>
    </r>
    <r>
      <rPr>
        <b/>
        <sz val="11"/>
        <rFont val="Arial LatArm"/>
        <family val="2"/>
      </rPr>
      <t xml:space="preserve"> 0 </t>
    </r>
    <r>
      <rPr>
        <sz val="11"/>
        <rFont val="Arial LatArm"/>
        <family val="2"/>
      </rPr>
      <t>¹ñ³Ù</t>
    </r>
  </si>
  <si>
    <t xml:space="preserve">    ¸ñ³Ù³ñÏÕ³ÛÇÝ ûñ¹»ñÝ»ñÇ í»ñçÇÝ Ñ³Ù³ñÝ»ñÁ, ÙáõïùÇ N 0 »ÉùÇ N 0</t>
  </si>
  <si>
    <t>Պռոշյանի  &lt;&lt;Կարոտ Մկրտչյան&gt;&gt; մշակույթի կենտրոն ՀՈԱԿ</t>
  </si>
  <si>
    <t>Ինստիտուտի մասնաշենք /հանրակացարան/ 11 միավոր</t>
  </si>
  <si>
    <t>&lt;&lt;Վալի գրուպ&gt;&gt;</t>
  </si>
  <si>
    <t>&lt;&lt;Գազպրոմ Արմենիա&gt;&gt; ՓԲԸ</t>
  </si>
  <si>
    <t>&lt;&lt;Տելեկոմ Արմենիա&gt;&gt; ԲԲԸ</t>
  </si>
  <si>
    <t>Ձեռք բերման տարեթիվ</t>
  </si>
  <si>
    <t>Չափի միավոր</t>
  </si>
  <si>
    <t>¼ÇÉ-ØØ¼-4502</t>
  </si>
  <si>
    <t>²Õµ³ñÏÕ</t>
  </si>
  <si>
    <t>Ê³Õ³ë»Õ³Ý</t>
  </si>
  <si>
    <t>æñÇ åáÙåÇ ß³ñÅÇã</t>
  </si>
  <si>
    <t>îåÇã HP</t>
  </si>
  <si>
    <t>äáÙå NDB 500/70</t>
  </si>
  <si>
    <t>Þ³ñÅÇã 160KB 1500åï</t>
  </si>
  <si>
    <t>äáÙå NDB 320/50</t>
  </si>
  <si>
    <t>Î³ÉáÝÏ³</t>
  </si>
  <si>
    <t>Ko-413 ·³½ 53 ³Õµ³ï.</t>
  </si>
  <si>
    <t>1999</t>
  </si>
  <si>
    <t>²íïáÙ»ù»Ý³  GAZ  2410</t>
  </si>
  <si>
    <t>¼ÇÉ KO-449-10 աղբատար</t>
  </si>
  <si>
    <t xml:space="preserve">Ø»ù»Ý³  MDK </t>
  </si>
  <si>
    <t>îñ³Ïïáñ Êî¼</t>
  </si>
  <si>
    <t>¶ñ»Û¹»ñ</t>
  </si>
  <si>
    <t>Îó³ë³ÛÉ</t>
  </si>
  <si>
    <t>îñ³Ïïáñ</t>
  </si>
  <si>
    <t>²Õµ³ñÏÕ Ù»Í</t>
  </si>
  <si>
    <t>Î³ñáõë»É</t>
  </si>
  <si>
    <t>Öá×³Ý³Ï T-³Ó¨</t>
  </si>
  <si>
    <t>Öá×³Ý³Ï 2 ï»Õ³Ýáó</t>
  </si>
  <si>
    <t>Öá×áÝ³Ï 2 ï»Õ³Ýáó</t>
  </si>
  <si>
    <t>Öá×³Ý³Ï 6 ï»Õ³Ýáó</t>
  </si>
  <si>
    <t>Î³Ý·³éÇ Í³ÍÏáó ÷áùñ</t>
  </si>
  <si>
    <t>Î³Ý·³éÇ Í³ÍÏáó Ù»Í</t>
  </si>
  <si>
    <t>Î³Ý·³éÇ Í³ÍÏáó</t>
  </si>
  <si>
    <t>¶»ñ»½Ù³Ýáó</t>
  </si>
  <si>
    <t xml:space="preserve">÷áÕáó³ÛÇÝ Éáõë³íáñáõÃÛáõÝ  </t>
  </si>
  <si>
    <t>ë»Õ³Ý</t>
  </si>
  <si>
    <t>Ýëï³ñ³Ý</t>
  </si>
  <si>
    <t>ë»Õ³Ý ÷áùñ</t>
  </si>
  <si>
    <t>Üëï³ñ³Ý</t>
  </si>
  <si>
    <t>ºñÏ³ÃÛ³ ¿ï³Å»ñÏ³</t>
  </si>
  <si>
    <t>æñÇ µ³Ï</t>
  </si>
  <si>
    <t>Üëï³ñ³Ý (2Ù-ոց)</t>
  </si>
  <si>
    <t>Éí³ó³ñ³Ý å³Ñ³ñ³Ýáí</t>
  </si>
  <si>
    <t>²Õµ³ñÏÕ ÷áùñ</t>
  </si>
  <si>
    <t>²÷ë»</t>
  </si>
  <si>
    <t>²Õ³Ù³Ý</t>
  </si>
  <si>
    <t>²÷ë» Óí³Ó¨ ÓÏ³Ý</t>
  </si>
  <si>
    <t>²÷ë» ÷áùñ</t>
  </si>
  <si>
    <t>²÷ë» ½³ÏáõëÏÇ</t>
  </si>
  <si>
    <t>²÷ë» ½»ÛÃáõÝÇ</t>
  </si>
  <si>
    <t>ä³ï³é³ù³Õ</t>
  </si>
  <si>
    <t>ì³½ Ùñ·Ç</t>
  </si>
  <si>
    <t>ØáËñ³Ù³Ý</t>
  </si>
  <si>
    <t>µ³óÇã</t>
  </si>
  <si>
    <t>ë÷éáó</t>
  </si>
  <si>
    <t>Î³ëïñáõÉÏ³ 40É.</t>
  </si>
  <si>
    <t>Î³ëïñáõÉÏ³ 50É.</t>
  </si>
  <si>
    <t>Î³ëïñáõÉÏ³ 15É.</t>
  </si>
  <si>
    <t>Þ»ñ»÷ ù³÷ÏÇñ</t>
  </si>
  <si>
    <t>Ø»Í ¹³Ý³Ï</t>
  </si>
  <si>
    <t>Ð³óÇ ï³Ëï³Ï</t>
  </si>
  <si>
    <t>êñµÇã »ñ»ëÇ</t>
  </si>
  <si>
    <t>öÉ³íù³Ù óÇÝÏ»</t>
  </si>
  <si>
    <t>êÇÝÇ Ï³åñáÝ»</t>
  </si>
  <si>
    <t>êÇÝÇ Ý»ñÅ»</t>
  </si>
  <si>
    <t>êáõñ×Ç µ³Å³Ï</t>
  </si>
  <si>
    <t xml:space="preserve">êñ×»÷ </t>
  </si>
  <si>
    <t>´³Å³Ï Ù»Í</t>
  </si>
  <si>
    <t>´³Å³Ï ÷áùñ</t>
  </si>
  <si>
    <t>´³Å³Ï µéÝ³Ïáí</t>
  </si>
  <si>
    <t>È³·³Ý Ï³åñáÝ»</t>
  </si>
  <si>
    <t>äáÉÇ ÷³Ûï</t>
  </si>
  <si>
    <t>¶³½ûç³Ë</t>
  </si>
  <si>
    <t>¶³½Ç ËáÕáí³Ï</t>
  </si>
  <si>
    <t>ØáËñ³Ù³Ý Ù»Í</t>
  </si>
  <si>
    <t>¸áõÛÉ</t>
  </si>
  <si>
    <t>²÷ë»Ý»ñÇ å³ëï³íÏ³</t>
  </si>
  <si>
    <t>Î³ñïáýÇÉ Ù³ùñÇã</t>
  </si>
  <si>
    <t xml:space="preserve">Þ»ñï³í³ñ³·áõÛñ  </t>
  </si>
  <si>
    <t>ú¹³÷áËÇã SAMSUNG</t>
  </si>
  <si>
    <t>äáÙå</t>
  </si>
  <si>
    <t>Ñ»éáõëï³óáõÛóÇ ï³Ï¹Çñ</t>
  </si>
  <si>
    <t>³Õµ³ñÏÕ</t>
  </si>
  <si>
    <t>çñÇ ³å³ñ³ï Bosch</t>
  </si>
  <si>
    <t>Ð³·áõëïÇ Ï³ËÇã</t>
  </si>
  <si>
    <t>ö³÷áõÏ Ï³ÑáõÛù</t>
  </si>
  <si>
    <t>²ÃáéÝ»ñ</t>
  </si>
  <si>
    <t>»Ï»Õ»óáõ ³ñïù. Éáõë³íáñáõÃ.</t>
  </si>
  <si>
    <t>³Õցան  ԶԻԼ KO-449-10</t>
  </si>
  <si>
    <t>4522620</t>
  </si>
  <si>
    <t>³íïá³ßï³ñ³Ï ìê-22-01</t>
  </si>
  <si>
    <t xml:space="preserve">áéá·Ù³Ý ó³Ýó  </t>
  </si>
  <si>
    <t xml:space="preserve">·»ñ»½Ù³ÝáóÇ ó³ÝÏ³å³ï  </t>
  </si>
  <si>
    <t xml:space="preserve">ÏáÛáõÕ³·ÇÍ </t>
  </si>
  <si>
    <t xml:space="preserve">ÏáÛáõÕ³·ÇÍ  </t>
  </si>
  <si>
    <t>ÏáÛáõÕ³·Í»ñÇ ¹Çï³Ñáñ. ë³É</t>
  </si>
  <si>
    <t>ä»ñý»ñ³ïáñ</t>
  </si>
  <si>
    <t>Î³ñáõë»É 4 ï»Õ³Ýáó</t>
  </si>
  <si>
    <t>²ëý³Éï³å³ïփողոցներ</t>
  </si>
  <si>
    <t xml:space="preserve">öáÕáó³ÛÇÝ Éáõë³íáñáõÃÛáõÝ  </t>
  </si>
  <si>
    <t xml:space="preserve">öáÕáó³ÛÇÝ Éáõë³íáñáõÃÛáõÝ </t>
  </si>
  <si>
    <t>´»Ù³Ñ³ñÃ³Ï</t>
  </si>
  <si>
    <t xml:space="preserve">Öá×աÝ³Ï </t>
  </si>
  <si>
    <t>ê³ÑÇã</t>
  </si>
  <si>
    <t>²ëֆ³Éï³å³ï ճանապարհներ</t>
  </si>
  <si>
    <t xml:space="preserve">Փողոցային լուսավորություն </t>
  </si>
  <si>
    <t xml:space="preserve">Խճապատված փողոցներ </t>
  </si>
  <si>
    <t>Ոռոգման ցանց</t>
  </si>
  <si>
    <t>Սելավատարի կառուցում</t>
  </si>
  <si>
    <t>²ëý³Éï³å³ï  փողոց.</t>
  </si>
  <si>
    <t>Աղբարկղ</t>
  </si>
  <si>
    <t xml:space="preserve">Կոյուղագիծ </t>
  </si>
  <si>
    <t xml:space="preserve"> Կոյուղագիծ</t>
  </si>
  <si>
    <t>ԿոյուղագÇծ</t>
  </si>
  <si>
    <t>Տերյան փողոցի ջրագիծ</t>
  </si>
  <si>
    <t>Զ.Անդրանիկի խմ.ջրագիծ</t>
  </si>
  <si>
    <t>Խոտհնձիչ կոմբայն</t>
  </si>
  <si>
    <t>Էլ. Խոտհնձիչ</t>
  </si>
  <si>
    <t>Պլաստմասե կոճ ճկախսղովակի</t>
  </si>
  <si>
    <t>üáñ¹ ïñ³Ý½Çï</t>
  </si>
  <si>
    <t>»ñÏ³ÃÛ³ óáõó³Ý³Ï</t>
  </si>
  <si>
    <t xml:space="preserve">³ëý³Éï³å³ï  փողոցներ </t>
  </si>
  <si>
    <t xml:space="preserve">Ա½³ï³Ù³ñïÇÏÝ»ñի Ñáõß³Ñ³Ù³ÉÇñÇ ó³ÝÏ³å³ïáõÙ </t>
  </si>
  <si>
    <t>Ա½³ï³Ù³ñïÇÏÝ»ñի Ñáõß³Ñ³Ù³ÉÇñÇ  ë³ÉÇÏ³å³ïáõÙ.</t>
  </si>
  <si>
    <t xml:space="preserve"> ³ëý³Éï³å³ï  փողոցներ</t>
  </si>
  <si>
    <t>¾É»Ïïñ³Ï³Ý ç»éáõóÇã</t>
  </si>
  <si>
    <t>äáÙå Luck 220-240</t>
  </si>
  <si>
    <t>¶³½Ç Ù»Ùµñ³Ý³ÛÇÝ Ñ³ßíÇã C6C</t>
  </si>
  <si>
    <t>Ð³ßíÇã »é³ý³½</t>
  </si>
  <si>
    <t>Éáõë³ïáõ</t>
  </si>
  <si>
    <t>Ø»ÏÝ³ñÏÇã</t>
  </si>
  <si>
    <t xml:space="preserve"> կոյուղագիծ  </t>
  </si>
  <si>
    <t>Կոյուղատարի կոլեկտր</t>
  </si>
  <si>
    <t>Պոմպ կենտրոնախույս</t>
  </si>
  <si>
    <t>Ասֆալտապատ փողոցներ</t>
  </si>
  <si>
    <t>Թուջե մտոց իր կափարիչով</t>
  </si>
  <si>
    <t>Լուսարձակի հսկիչ</t>
  </si>
  <si>
    <t>Երևանյան թաղամասի լուսավորության անցկացում</t>
  </si>
  <si>
    <t>N1 մանկապարտեզի ոռոգման համ. վերանորոգում</t>
  </si>
  <si>
    <t>Բենզինային խոտհնձիչ</t>
  </si>
  <si>
    <t>Խոտնհձիչ</t>
  </si>
  <si>
    <t>Սաֆարյան փողոցի կոյուղու կառուցում</t>
  </si>
  <si>
    <t>Սաֆարյան փողոցի խմելու ջրագծի կառուցում</t>
  </si>
  <si>
    <t>Կանգառի ծածկոց</t>
  </si>
  <si>
    <t>Էլեկտ. Դրուժբա</t>
  </si>
  <si>
    <t>Աղբարկղեր</t>
  </si>
  <si>
    <t>Աղ տարածող սարքավորում</t>
  </si>
  <si>
    <t>Մուտքի տեսախցիկներ</t>
  </si>
  <si>
    <t>Կամազ 5320 հիդրոխողովակ</t>
  </si>
  <si>
    <t xml:space="preserve"> էնշեյի յուղի նասոս</t>
  </si>
  <si>
    <t>յուղի ճնշման խողովակ</t>
  </si>
  <si>
    <t xml:space="preserve"> շտոկ</t>
  </si>
  <si>
    <t>Կամազ ԿՕ-415Ա գեներատոր</t>
  </si>
  <si>
    <t>ռիչագ ռեգիլիրով.պրավի լեվի</t>
  </si>
  <si>
    <t xml:space="preserve"> Հիդրավլիկ շտոկ</t>
  </si>
  <si>
    <t xml:space="preserve"> Հիդրոգլան</t>
  </si>
  <si>
    <t xml:space="preserve"> Հիդրավլիկի խողովակ</t>
  </si>
  <si>
    <t>Ջրի պոմպ</t>
  </si>
  <si>
    <t>Գծանշում</t>
  </si>
  <si>
    <t>Խաղահրապարակի վերանորոգում</t>
  </si>
  <si>
    <t>Փոսային նորոգում</t>
  </si>
  <si>
    <t>Սղոցած ասֆ.խճապատում</t>
  </si>
  <si>
    <t>Մետաղյա աղբարկղ</t>
  </si>
  <si>
    <t>Հովացուցիչ</t>
  </si>
  <si>
    <t>Փոսային նորոգում և տեղ. Հսկող.</t>
  </si>
  <si>
    <t>ՀՄՊ Հուշարձանի ոռոգման ջր. կառ.</t>
  </si>
  <si>
    <t>գծմ</t>
  </si>
  <si>
    <t xml:space="preserve">Սղոցած ասֆալտով խճապատում </t>
  </si>
  <si>
    <t xml:space="preserve"> Սպանդարյան փողոցի կոյուղագծի կառ.</t>
  </si>
  <si>
    <t>գծ մ</t>
  </si>
  <si>
    <t>Պռոշյան փողոցի կոյուղագծի կառ.</t>
  </si>
  <si>
    <t>Պ. Սևակի 2-րդ փող. Կոյուղ. Վերանորոգում</t>
  </si>
  <si>
    <t>Փողոցների լուսավ. Ցանցի կառուցում</t>
  </si>
  <si>
    <t>Անվադող Կամազ 5320</t>
  </si>
  <si>
    <t>Անվադող Կամազ 415Ա</t>
  </si>
  <si>
    <t>Մարտկոցային մկրատ</t>
  </si>
  <si>
    <t>Բենզինային/ճյուղ կտրող/</t>
  </si>
  <si>
    <t>Շինարարների կոյուղագիծ</t>
  </si>
  <si>
    <t>Գերեզմանոցի ներքին ոռոգման ցանցի կառուցում</t>
  </si>
  <si>
    <t>Մ:Եղվարդեցու 2;3;4 փ-ցների գազաֆիկացում</t>
  </si>
  <si>
    <t>Ասֆալտապատում</t>
  </si>
  <si>
    <t>Թրթուրավոր բուլդուզեր,խորքային փխրեցուցիչ</t>
  </si>
  <si>
    <t>Էքսկավատոր ELAZ,հիդրավլիկ մուրճով FD-5X</t>
  </si>
  <si>
    <t>Ազոտային գութան</t>
  </si>
  <si>
    <t>Մեխանիկական գութան 4 խոփանի</t>
  </si>
  <si>
    <t>Դուպլեքսային -կտրող կախովի խոտհնձիչ</t>
  </si>
  <si>
    <t>Խոտի մամլիչ-հակավորիչ</t>
  </si>
  <si>
    <t>Անիվավոր տրակտոր Ա,2-րդ  քարշակ դասի, կոմունալ հրիչով</t>
  </si>
  <si>
    <t>Մինիամբարձիչ/ցողման խոզանակ,շերեփ,շերեփավոր էքսկավատոր,հիդրոմուրճ</t>
  </si>
  <si>
    <t>Անիվավոր տրակտորXSF,3-րդ քարշակ դասի,կոմունալ հրիչով TX250</t>
  </si>
  <si>
    <t>Եղվարդ քաղաքի զբոսայգու կառուցում</t>
  </si>
  <si>
    <t>Լուսավորության ցանցի վերանորոգում</t>
  </si>
  <si>
    <t>կմ</t>
  </si>
  <si>
    <t>Մովսես Եղվարդեցու  2,3,4 փողոցների գազաֆիկացում</t>
  </si>
  <si>
    <t>Զաքարյան փողոցի հիմնանորոգում</t>
  </si>
  <si>
    <t>Ե/Բ ջրատար  ԼՌ-4</t>
  </si>
  <si>
    <t>Մանկական կառուսել 4 նստատեղ</t>
  </si>
  <si>
    <t>Մանկական ճոճանակ 2 նստատեղ</t>
  </si>
  <si>
    <t>Մանկական  սղարան</t>
  </si>
  <si>
    <t>Մետաղական աղբարկղ</t>
  </si>
  <si>
    <t>Համակարգչի լրակազմ  core 15/DDR4 8GB/SSD 240GB  մկնիկ, ստեցնաշար,մոնիտոր PHILIPS 21.5</t>
  </si>
  <si>
    <t>Անվադող 9․00 R20 I-N 420 MB 14 PR</t>
  </si>
  <si>
    <t>Բազմաֆունկցիոնալ տպող սարք (Canon MF I Sensys MF 237w)</t>
  </si>
  <si>
    <t>Ավտոմեքենա OPEL COMBO 1.6  CNG</t>
  </si>
  <si>
    <t xml:space="preserve">Ավտոմեքենայի անիվներ 9․00 R20 N- 142 MB OМСКШИНА </t>
  </si>
  <si>
    <t>Փողոցների փոսային նորոգում</t>
  </si>
  <si>
    <t>Բենզասղոց</t>
  </si>
  <si>
    <t>Լուսարձակիչ</t>
  </si>
  <si>
    <t>Բալգարկա  3000 w 2300 մմ</t>
  </si>
  <si>
    <t>Մի շարք փողոցների արտաքին լուսավորության ցանցի կառուցում</t>
  </si>
  <si>
    <t>Կոյուղու կառուցում</t>
  </si>
  <si>
    <t>Սղոցած ասֆալտով խճապատում</t>
  </si>
  <si>
    <t>Թեք տանիքների նորոգում</t>
  </si>
  <si>
    <t>շենք</t>
  </si>
  <si>
    <t>Նստարաններ</t>
  </si>
  <si>
    <t>Աղբարկղ մեծ</t>
  </si>
  <si>
    <t>Աղբարկղ փոքր</t>
  </si>
  <si>
    <t>Կանգառների կառուցում և բարեկարգում</t>
  </si>
  <si>
    <t xml:space="preserve"> Սեղանի համակարգիչ</t>
  </si>
  <si>
    <t>Յու պի էս</t>
  </si>
  <si>
    <t>Պերֆերատոր</t>
  </si>
  <si>
    <t>Բենզինային մկրատ</t>
  </si>
  <si>
    <t>Բենզախոտհնձիչ</t>
  </si>
  <si>
    <t>Հորի պոմպ</t>
  </si>
  <si>
    <t>մարտկոցային ցողիչ 3WBD-20B</t>
  </si>
  <si>
    <t>Քսայուղ-ի օդային լյուբրի/սմասկի գործիք</t>
  </si>
  <si>
    <t>Սառնարան1500SN/սգո սրահ/</t>
  </si>
  <si>
    <t>խմելու ջրագծի կառուցում</t>
  </si>
  <si>
    <t>Կոյուղու ցանցի կառուցում</t>
  </si>
  <si>
    <t xml:space="preserve">Աթոռ սրահի                                                                                               </t>
  </si>
  <si>
    <t>Սառնարան MIDEA HD598FWST</t>
  </si>
  <si>
    <t>Գազօջախ CG-15112</t>
  </si>
  <si>
    <t>Ափսե սպիտակ ԱՎ-88</t>
  </si>
  <si>
    <t>Ափսե սպիտակ ԱՎ-89</t>
  </si>
  <si>
    <t>Ափսեի տակդիր</t>
  </si>
  <si>
    <t>Խոր ափսե</t>
  </si>
  <si>
    <t>Աղցանաման 1 օպալ</t>
  </si>
  <si>
    <t>Աղցանաման 2 օպալ</t>
  </si>
  <si>
    <t>Աղցանաման 3 կերամիկա</t>
  </si>
  <si>
    <t>Ափսե / պանրի/ կերամիկա</t>
  </si>
  <si>
    <t>Ափսե օպալ</t>
  </si>
  <si>
    <t>Ձկան ափսե</t>
  </si>
  <si>
    <t>Մրգաման</t>
  </si>
  <si>
    <t>Եռահարկ</t>
  </si>
  <si>
    <t>Գդալ մեծ</t>
  </si>
  <si>
    <t>Դանակ /պանրի/</t>
  </si>
  <si>
    <t>Խաչքար հուշարձան</t>
  </si>
  <si>
    <t>Փողոցի  լուսավ.</t>
  </si>
  <si>
    <t>Հողերի ոռոգման ցանց</t>
  </si>
  <si>
    <t>Գազի մագիստրալ</t>
  </si>
  <si>
    <t>Ավանի գազի մագիստրալ</t>
  </si>
  <si>
    <t>Գերեզմանոցի լուսավորման ցանց</t>
  </si>
  <si>
    <t>Գերեզմանոցի ջրամատակարարում</t>
  </si>
  <si>
    <t>Համայնքի հատակագիծ</t>
  </si>
  <si>
    <t>2-րդ փողոցի կոյուղու կառուցում</t>
  </si>
  <si>
    <t xml:space="preserve">2-րդ փողոցի ասֆալտապատում </t>
  </si>
  <si>
    <t>3-րդ փողոցի բարեկարգում</t>
  </si>
  <si>
    <t>5-րդ փողոցի լուսավորություն</t>
  </si>
  <si>
    <t>2-րդ փողոցի լուսավորություն</t>
  </si>
  <si>
    <t>Փողոցների ասֆալտապատում</t>
  </si>
  <si>
    <t xml:space="preserve">Տրակտոր </t>
  </si>
  <si>
    <t>Տրակտորի կցասայլ</t>
  </si>
  <si>
    <t>1-ին փողոցի 10-րդ նրբացքի կոյուղագիծ</t>
  </si>
  <si>
    <t>Անվադող 15․5․R-38  Փ-2A</t>
  </si>
  <si>
    <t>Ոռոգման ցանցի կառուցում</t>
  </si>
  <si>
    <t>Մետաղական ցանկապատի կառուցոմ</t>
  </si>
  <si>
    <t>1-ին փողոցի 10-րդ նրբացքի ասֆալտապատում</t>
  </si>
  <si>
    <t>10-րդ փողոցի գազաֆիկացում</t>
  </si>
  <si>
    <t>Խմելու ջրագծի կառուցում</t>
  </si>
  <si>
    <t>Աթոռակ՝ մետաղյա կարկասով</t>
  </si>
  <si>
    <t>Ցածր լարման լուս. համայնքային</t>
  </si>
  <si>
    <t xml:space="preserve">Ցածր լարման փողոցային լուսավորություն </t>
  </si>
  <si>
    <t>Ցածր լարման փողոցային լուսավորություն</t>
  </si>
  <si>
    <t>Ճանապարհ ավանում /ասֆալտապատ/</t>
  </si>
  <si>
    <t xml:space="preserve">Ասֆալտ ճանապարհ </t>
  </si>
  <si>
    <t>Ասֆալտ ճանապարհ</t>
  </si>
  <si>
    <t xml:space="preserve">Ասֆալտապատ ճանապարհ </t>
  </si>
  <si>
    <t xml:space="preserve"> 18 փողոցի ասֆալտապատում </t>
  </si>
  <si>
    <t xml:space="preserve">Ասֆալտապատ ճանապարհների փոսային նորոգում </t>
  </si>
  <si>
    <t>Թունաքիմիկատ.պահեստ</t>
  </si>
  <si>
    <t>Հողամասերի ոռոգման ցանց</t>
  </si>
  <si>
    <t>Հողամասերի ջրատար փակ խողովակաշար</t>
  </si>
  <si>
    <t>Այգիների ոռոգում ցանց կիսախողովակ</t>
  </si>
  <si>
    <t>Փակ ջրատար</t>
  </si>
  <si>
    <t>Լուծույթի ավազան</t>
  </si>
  <si>
    <t>Հակահրդեհային ավազան</t>
  </si>
  <si>
    <t>Ջրագիծ 2-րդ տեղամասում</t>
  </si>
  <si>
    <t>Էլ ենթակայան</t>
  </si>
  <si>
    <t>Գերեզմանատուն /2 հատ /</t>
  </si>
  <si>
    <t>Ոռոգման ներտնային ցանց</t>
  </si>
  <si>
    <t>Ցածր լարման լուսավորություն</t>
  </si>
  <si>
    <t xml:space="preserve">Ենթակայան </t>
  </si>
  <si>
    <t>5 և 7 շենքերի կոյուղագիծ</t>
  </si>
  <si>
    <t>Ոռոգման ցանցի փականները պահպանող մետաղական արկղ</t>
  </si>
  <si>
    <t>ԱՄՈ թաղամասի գազաֆիկացում</t>
  </si>
  <si>
    <t>7- րդ փողոցի ոռոգ.համակ.հիմնանորոգում</t>
  </si>
  <si>
    <t>Խմելու ջրագծի հիմնանորոգում տեղ. և հեղինակային հսկողություն</t>
  </si>
  <si>
    <t>1,5,15,16 փողոցների լուսավ. Ցանցի կառ.</t>
  </si>
  <si>
    <t>Ճանապարհների բարեկարգում</t>
  </si>
  <si>
    <t>Ոռոգ. ցանցի մասն վերան /կլոր խող./</t>
  </si>
  <si>
    <t>6;21;22;23;24 և 25 փողոցների գազաֆ-ցում</t>
  </si>
  <si>
    <t>Փողոցների կոյուղագծի կառուցում</t>
  </si>
  <si>
    <t>Խաչի տեղադրում</t>
  </si>
  <si>
    <t>Մի շարք փողոցների լուսավորություն</t>
  </si>
  <si>
    <t>35-16-րդ փողոցների ասֆալտապատում</t>
  </si>
  <si>
    <t>Անվադող 10․00 R20 OI-73B</t>
  </si>
  <si>
    <t>35-16-րդ փողոցների սղոցած ասֆալտապատում</t>
  </si>
  <si>
    <t>æñÇ åáÙå Grundfos</t>
  </si>
  <si>
    <t>6-րդ փողոցի ա/բ-յա  հիմնանորոգում</t>
  </si>
  <si>
    <t>Կույուղու կառուցում</t>
  </si>
  <si>
    <t xml:space="preserve">Ջրի  պոմպ </t>
  </si>
  <si>
    <t>Երկաթբետոնյա ցանկապատ</t>
  </si>
  <si>
    <t xml:space="preserve">մետր </t>
  </si>
  <si>
    <t xml:space="preserve">Երնջատապիմայրառու </t>
  </si>
  <si>
    <t xml:space="preserve">Եղվարդի մայր առու  </t>
  </si>
  <si>
    <t xml:space="preserve">Դոտացիոն գ  Արագյուղ </t>
  </si>
  <si>
    <t xml:space="preserve">Ճանապարհներ ներ  համ </t>
  </si>
  <si>
    <t>Ջրհան  կայան  մղող</t>
  </si>
  <si>
    <t xml:space="preserve">Գազատար   </t>
  </si>
  <si>
    <t xml:space="preserve">Գազատար </t>
  </si>
  <si>
    <t xml:space="preserve">մ </t>
  </si>
  <si>
    <t>Երկաթբետոնյա   ցանկապատ</t>
  </si>
  <si>
    <t>Լուսավորության անցկացում</t>
  </si>
  <si>
    <t>Ոռոգման ցցանցի կառուցում</t>
  </si>
  <si>
    <t>խոտհնձիչ բենզինային xbco1-5</t>
  </si>
  <si>
    <t>խմելու ջրագիծ</t>
  </si>
  <si>
    <t>ենթակայան</t>
  </si>
  <si>
    <t xml:space="preserve">տրակտոր </t>
  </si>
  <si>
    <t>փողոցային լուսավորություն</t>
  </si>
  <si>
    <t>Խմելու ջրագիծի հիմնանորոգում</t>
  </si>
  <si>
    <t>Պրոժեկտոր ԷՌԱ 50W/6500K/Eco Slim/</t>
  </si>
  <si>
    <t>Կոյուղագծի հիմնանորոգում</t>
  </si>
  <si>
    <t>1-ին փողոցի հիմնանորոգում</t>
  </si>
  <si>
    <t>Կոյուղագծի կառուցում</t>
  </si>
  <si>
    <t>Գյուղ Սարալանջ</t>
  </si>
  <si>
    <t>Ոռոգման բաց ջրագիծ</t>
  </si>
  <si>
    <t>Ոռոգման փակ ջրագիծ</t>
  </si>
  <si>
    <t>Ոռոգման ջրագիծ փակ ենթակայանից</t>
  </si>
  <si>
    <t>Ոռոգման ներքի ցանց</t>
  </si>
  <si>
    <t>Ենթակայան</t>
  </si>
  <si>
    <t>Գերեզմանոցի ցանկապատ</t>
  </si>
  <si>
    <t>Տրանսֆորմատորային ենթակայան  ԼՏԵ 630/10/04</t>
  </si>
  <si>
    <t>Ապակե ափսե 25սմ</t>
  </si>
  <si>
    <t>Ապակե ափսե 19սմ</t>
  </si>
  <si>
    <t>Ապակե ափսե (ճաշի)</t>
  </si>
  <si>
    <t>Ապակե աղցաման</t>
  </si>
  <si>
    <t>Ապակե բլյուդա օվալ</t>
  </si>
  <si>
    <t>Ապակե բաժակ վիսկիի</t>
  </si>
  <si>
    <t>Ապակե բաժակ օղու</t>
  </si>
  <si>
    <t>Ապակե մոխրաման</t>
  </si>
  <si>
    <t>Ապակե աղաման</t>
  </si>
  <si>
    <t>Ապակե տարրա հրակայուն</t>
  </si>
  <si>
    <t>Ապակե բաժակ սուրճի</t>
  </si>
  <si>
    <t>գյուղ Քասախ</t>
  </si>
  <si>
    <t>Հուշարձանի տարածքի բարեկարգում</t>
  </si>
  <si>
    <t>Թեք տանիքների նորոգ․ Ջալալյան 10</t>
  </si>
  <si>
    <t>Սղոց բենզինային /դրուժբա/</t>
  </si>
  <si>
    <t>Խոտհնձիչ/Մեդվետ/</t>
  </si>
  <si>
    <t>Խոտհնձիչ բենզինային</t>
  </si>
  <si>
    <t>Գազամատակարարաում</t>
  </si>
  <si>
    <t>Ճանապարհներ</t>
  </si>
  <si>
    <t>երկաթգծի անցում &lt;&lt;կամուրջ&gt;&gt;</t>
  </si>
  <si>
    <t>Էլեկտրոֆիկացիա</t>
  </si>
  <si>
    <t>ճանապարհ</t>
  </si>
  <si>
    <t>Ոռոգման ցանց բաց</t>
  </si>
  <si>
    <t>Ոռոգման ցանց փակ</t>
  </si>
  <si>
    <t>Մշակույթի տան տարածքի կանաչապատում</t>
  </si>
  <si>
    <t>Բացոթյա բեմ</t>
  </si>
  <si>
    <t>Զբոսայգի</t>
  </si>
  <si>
    <t>80 վտ լուսադիոդային լուսատուներ</t>
  </si>
  <si>
    <t>Մալուխ ParLan complex F/UTP Cat5e  PVC/Petr 2*0 75</t>
  </si>
  <si>
    <t>LED լուսարձակ</t>
  </si>
  <si>
    <t>ՕԿՋ-ից միացվող խմելու ջրի գլխավոր ջրագիծ</t>
  </si>
  <si>
    <t xml:space="preserve">Գազատար Տերյան փողոցի </t>
  </si>
  <si>
    <t>լուսարձակ փոքր</t>
  </si>
  <si>
    <t>լուսարձակ մեծ</t>
  </si>
  <si>
    <t>Գազատար Տերյան փողոցի  2-րդ հատված</t>
  </si>
  <si>
    <t xml:space="preserve">Նստարաններ Գ․ Նժդեհի փողոցի </t>
  </si>
  <si>
    <t xml:space="preserve">Նստարաններ Երիտասարդական փ․ </t>
  </si>
  <si>
    <t xml:space="preserve">Նստարաններ Ա․ Մարտիրոսյան փ․ </t>
  </si>
  <si>
    <t xml:space="preserve">գազատարի կառուցում Վ․ Տերյան, Կ․ Դեմիրճյանի սկզբնամասից Հ․ Շիրազի փողոց  </t>
  </si>
  <si>
    <t xml:space="preserve"> Թ․ Խաչատրյանի- Ա․ Ստեփանյան  Ա․ մարտիրոսյան  փողոցների և հարակից զբոսայգու ոռոգում</t>
  </si>
  <si>
    <t>Վ․ Տերյան Վ․ Տերյան 5-րդ փողոց 2-րդ հատված և ուռենիներ հատվածների կապիտալ ասֆալտապատում</t>
  </si>
  <si>
    <t xml:space="preserve"> Վ․ Տերյան 4-րդ , Օղակաձև փողոցնների կապիտալ ասֆալտապատում</t>
  </si>
  <si>
    <t>Կիտրոնի քամիչ</t>
  </si>
  <si>
    <t>Կաթսա փոքր</t>
  </si>
  <si>
    <t>Թավա մեծ</t>
  </si>
  <si>
    <t>Թավա փոքր</t>
  </si>
  <si>
    <t>Վազա փոքր</t>
  </si>
  <si>
    <t xml:space="preserve">Մոխրաման </t>
  </si>
  <si>
    <t>Ճաշաման փոքր (բլուդ)</t>
  </si>
  <si>
    <t>Դանակ-պատառաքաղի հավաքածու</t>
  </si>
  <si>
    <t xml:space="preserve">Ջրաման </t>
  </si>
  <si>
    <t>աղաման պիլա</t>
  </si>
  <si>
    <t>Գարեջրի բաժակ</t>
  </si>
  <si>
    <t>Գինու բաժակ</t>
  </si>
  <si>
    <t>Հյութի բաժակ (6 հատ)</t>
  </si>
  <si>
    <t>Կոնյանկի բաժակ</t>
  </si>
  <si>
    <t>Սառույցի աման</t>
  </si>
  <si>
    <t>Գոգնոց</t>
  </si>
  <si>
    <t>Ապակյա տարա փոքր</t>
  </si>
  <si>
    <t>Վազա մեծ</t>
  </si>
  <si>
    <t>Վազա միջին</t>
  </si>
  <si>
    <t>Ափսե փոքր 6 հատ</t>
  </si>
  <si>
    <t xml:space="preserve">Շերեփի խառնիչ </t>
  </si>
  <si>
    <t>Բանջարեղենի կեղևահանիչ</t>
  </si>
  <si>
    <t>Սկուտեղ մետաղյա</t>
  </si>
  <si>
    <t>Բացիչ շշի</t>
  </si>
  <si>
    <t xml:space="preserve">Կաթսա մեծ </t>
  </si>
  <si>
    <t>Շերեփ երկաթյա մեծ</t>
  </si>
  <si>
    <t>Սփռոց</t>
  </si>
  <si>
    <t>Օդորակիչի կախիչ 50սմ․</t>
  </si>
  <si>
    <t>Ապակյա բաժակ</t>
  </si>
  <si>
    <t>ափսեների տակդիր</t>
  </si>
  <si>
    <t>Կաթսա ալյումինի 12լ․ -1 հատ</t>
  </si>
  <si>
    <t>Կաթսա ալյումինի 20լ․ -1 հատ</t>
  </si>
  <si>
    <t>Կաթսա ալյումինի 40լ․ -5 հատ</t>
  </si>
  <si>
    <t>Սառցաման բռնակով</t>
  </si>
  <si>
    <t>Ճանապարհների հիմնանորոգում</t>
  </si>
  <si>
    <t>Թեք տանիքների նորոգ․ Անդրանիկի 5</t>
  </si>
  <si>
    <t>Խանջյան և Անդրանիկի փող․գազաֆիկ</t>
  </si>
  <si>
    <t>Փողոցների լուս․ ցանցի կառուցում</t>
  </si>
  <si>
    <r>
      <t> </t>
    </r>
    <r>
      <rPr>
        <sz val="12"/>
        <color rgb="FF000000"/>
        <rFont val="Arial Unicode"/>
        <family val="2"/>
      </rPr>
      <t>Ասֆալտապատում</t>
    </r>
  </si>
  <si>
    <r>
      <t> </t>
    </r>
    <r>
      <rPr>
        <sz val="12"/>
        <color rgb="FF000000"/>
        <rFont val="Arial Unicode"/>
        <family val="2"/>
      </rPr>
      <t>2005</t>
    </r>
  </si>
  <si>
    <r>
      <t> </t>
    </r>
    <r>
      <rPr>
        <sz val="12"/>
        <color rgb="FF000000"/>
        <rFont val="Arial Unicode"/>
        <family val="2"/>
      </rPr>
      <t>2006</t>
    </r>
  </si>
  <si>
    <r>
      <t> </t>
    </r>
    <r>
      <rPr>
        <sz val="12"/>
        <color rgb="FF000000"/>
        <rFont val="Arial Unicode"/>
        <family val="2"/>
      </rPr>
      <t>2007</t>
    </r>
  </si>
  <si>
    <r>
      <t> </t>
    </r>
    <r>
      <rPr>
        <sz val="12"/>
        <color rgb="FF000000"/>
        <rFont val="Arial Unicode"/>
        <family val="2"/>
      </rPr>
      <t>2008</t>
    </r>
  </si>
  <si>
    <r>
      <t> </t>
    </r>
    <r>
      <rPr>
        <sz val="12"/>
        <color rgb="FF000000"/>
        <rFont val="Arial Unicode"/>
        <family val="2"/>
      </rPr>
      <t>2009</t>
    </r>
  </si>
  <si>
    <r>
      <t> </t>
    </r>
    <r>
      <rPr>
        <sz val="12"/>
        <color rgb="FF000000"/>
        <rFont val="Arial Unicode"/>
        <family val="2"/>
      </rPr>
      <t>2013</t>
    </r>
  </si>
  <si>
    <r>
      <t> </t>
    </r>
    <r>
      <rPr>
        <sz val="12"/>
        <color rgb="FF000000"/>
        <rFont val="Arial Unicode"/>
        <family val="2"/>
      </rPr>
      <t>2014</t>
    </r>
  </si>
  <si>
    <r>
      <t> </t>
    </r>
    <r>
      <rPr>
        <sz val="12"/>
        <color rgb="FF000000"/>
        <rFont val="Arial Unicode"/>
        <family val="2"/>
      </rPr>
      <t>2016</t>
    </r>
  </si>
  <si>
    <r>
      <t> </t>
    </r>
    <r>
      <rPr>
        <sz val="12"/>
        <color rgb="FF000000"/>
        <rFont val="Arial Unicode"/>
        <family val="2"/>
      </rPr>
      <t>2018</t>
    </r>
  </si>
  <si>
    <r>
      <t> </t>
    </r>
    <r>
      <rPr>
        <sz val="12"/>
        <color rgb="FF000000"/>
        <rFont val="Arial Unicode"/>
        <family val="2"/>
      </rPr>
      <t>Գազաֆիկացում, մետաղ․ խողովակ /d=57-159մմ/</t>
    </r>
  </si>
  <si>
    <r>
      <t> </t>
    </r>
    <r>
      <rPr>
        <sz val="12"/>
        <color rgb="FF000000"/>
        <rFont val="Arial Unicode"/>
        <family val="2"/>
      </rPr>
      <t>Գազաֆիկացում, մետաղ․ խողովակ /d=57-108մմ/</t>
    </r>
  </si>
  <si>
    <r>
      <t> </t>
    </r>
    <r>
      <rPr>
        <sz val="12"/>
        <color rgb="FF000000"/>
        <rFont val="Arial Unicode"/>
        <family val="2"/>
      </rPr>
      <t>Գազաֆիկացում, մետաղ խողովակ /d=32.5-76մմ/</t>
    </r>
  </si>
  <si>
    <r>
      <t> </t>
    </r>
    <r>
      <rPr>
        <sz val="12"/>
        <color rgb="FF000000"/>
        <rFont val="Arial Unicode"/>
        <family val="2"/>
      </rPr>
      <t>Գազաֆիկացում, մետաղ խողովակ Փ=108x3,5մմ</t>
    </r>
  </si>
  <si>
    <r>
      <t> </t>
    </r>
    <r>
      <rPr>
        <sz val="12"/>
        <color rgb="FF000000"/>
        <rFont val="Arial Unicode"/>
        <family val="2"/>
      </rPr>
      <t>Ոռոգման ջրի ջրագիծ, մետաղ խողովակ, /d=200մմ/</t>
    </r>
  </si>
  <si>
    <r>
      <t> </t>
    </r>
    <r>
      <rPr>
        <sz val="12"/>
        <color rgb="FF000000"/>
        <rFont val="Arial Unicode"/>
        <family val="2"/>
      </rPr>
      <t>1975</t>
    </r>
  </si>
  <si>
    <r>
      <t> </t>
    </r>
    <r>
      <rPr>
        <sz val="12"/>
        <color rgb="FF000000"/>
        <rFont val="Arial Unicode"/>
        <family val="2"/>
      </rPr>
      <t xml:space="preserve">Արտաքին լուսավոր․ցանց /մետաղ հենասյուն և լուս-տու/ </t>
    </r>
  </si>
  <si>
    <r>
      <t> </t>
    </r>
    <r>
      <rPr>
        <sz val="12"/>
        <color rgb="FF000000"/>
        <rFont val="Arial Unicode"/>
        <family val="2"/>
      </rPr>
      <t>1990</t>
    </r>
  </si>
  <si>
    <r>
      <t> </t>
    </r>
    <r>
      <rPr>
        <sz val="12"/>
        <color rgb="FF000000"/>
        <rFont val="Arial Unicode"/>
        <family val="2"/>
      </rPr>
      <t>Արտաքին լուսավոր․ցանց /մետաղ հենասյուն և լուս-տու/</t>
    </r>
  </si>
  <si>
    <r>
      <t> </t>
    </r>
    <r>
      <rPr>
        <sz val="12"/>
        <color rgb="FF000000"/>
        <rFont val="Arial Unicode"/>
        <family val="2"/>
      </rPr>
      <t>Արտաքին լուսավորութ․ցանց /մետաղ հենասյուն և լուսատու /85 վտ/ /</t>
    </r>
  </si>
  <si>
    <r>
      <t> </t>
    </r>
    <r>
      <rPr>
        <sz val="12"/>
        <color rgb="FF000000"/>
        <rFont val="Arial Unicode"/>
        <family val="2"/>
      </rPr>
      <t>Արտաքին լուսավորութ․ ցանց /մետաղ․ հենասյուն և լուսատու / /Պանթեոն/</t>
    </r>
  </si>
  <si>
    <r>
      <t> </t>
    </r>
    <r>
      <rPr>
        <sz val="12"/>
        <color rgb="FF000000"/>
        <rFont val="Arial Unicode"/>
        <family val="2"/>
      </rPr>
      <t>2017</t>
    </r>
  </si>
  <si>
    <r>
      <t> </t>
    </r>
    <r>
      <rPr>
        <sz val="12"/>
        <color rgb="FF000000"/>
        <rFont val="Arial Unicode"/>
        <family val="2"/>
      </rPr>
      <t>Արտաքին լուսավորութ․ ցանց /միայն լեդ լուս-տուներ՝ բետոնե սյուների վրա տեղակայված/</t>
    </r>
  </si>
  <si>
    <r>
      <t> </t>
    </r>
    <r>
      <rPr>
        <sz val="12"/>
        <color rgb="FF000000"/>
        <rFont val="Arial Unicode"/>
        <family val="2"/>
      </rPr>
      <t>Փողոցային կանգառներ</t>
    </r>
  </si>
  <si>
    <r>
      <t> </t>
    </r>
    <r>
      <rPr>
        <sz val="12"/>
        <color rgb="FF000000"/>
        <rFont val="Arial Unicode"/>
        <family val="2"/>
      </rPr>
      <t>Փողոցային նստարաններ</t>
    </r>
  </si>
  <si>
    <r>
      <t> </t>
    </r>
    <r>
      <rPr>
        <sz val="12"/>
        <color rgb="FF000000"/>
        <rFont val="Arial Unicode"/>
        <family val="2"/>
      </rPr>
      <t>Փողոցային աղբարկղներ</t>
    </r>
  </si>
  <si>
    <r>
      <t> </t>
    </r>
    <r>
      <rPr>
        <sz val="12"/>
        <color rgb="FF000000"/>
        <rFont val="Arial Unicode"/>
        <family val="2"/>
      </rPr>
      <t>Փողոցային խաղարաններ</t>
    </r>
  </si>
  <si>
    <t>Խոտհնձիչ/ սկավառակով</t>
  </si>
  <si>
    <t xml:space="preserve">2 Ըստ կրեդիտորական պարտքերի </t>
  </si>
  <si>
    <t>Հայաստանի էլ:ցանցեր ՓԲԸ</t>
  </si>
  <si>
    <t>2474663156674690</t>
  </si>
  <si>
    <t>2474690580741700</t>
  </si>
  <si>
    <t>2474690580665610</t>
  </si>
  <si>
    <t>2474690580665600</t>
  </si>
  <si>
    <t>2474690580666370</t>
  </si>
  <si>
    <t>2474690570924460</t>
  </si>
  <si>
    <t>&lt;&lt;Կանալ Քլինինգ Սերվիս&gt;&gt;  ՍՊԸ</t>
  </si>
  <si>
    <t>2050922244481001</t>
  </si>
  <si>
    <t>&lt;&lt;Ջերմ Տուն&gt;&gt; ՍՊԸ</t>
  </si>
  <si>
    <t>2052822134901001</t>
  </si>
  <si>
    <t>&lt;&lt;Գազպրոմ Արմենի&gt;&gt; ö´À</t>
  </si>
  <si>
    <t>&lt;&lt;Նաիրիի կանխարգելիչ ախտահանում դուստր&gt;&gt; ՓԲԸ</t>
  </si>
  <si>
    <t>1632288116972</t>
  </si>
  <si>
    <t xml:space="preserve">ԱՁ &lt;&lt;Վահան Մկրտչյան&gt;&gt; </t>
  </si>
  <si>
    <t>&lt;&lt;ԲԻ ԷՅՋ ԴԻ ԷՄ&gt;&gt; ՍՊԸ</t>
  </si>
  <si>
    <t>&lt;&lt;ԱՐՄ ԸՆԴ ՇԻՆ&gt;&gt; ՍՊԸ</t>
  </si>
  <si>
    <t>&lt;&lt;Կարգո Շին&gt;&gt; ՍՊԸ</t>
  </si>
  <si>
    <t>&lt;&lt;ՄԶՖ&gt;&gt; ՍՊԸ</t>
  </si>
  <si>
    <t>&lt;&lt;ԱԼԳԱԶ&gt;&gt; ՍՊԸ</t>
  </si>
  <si>
    <t xml:space="preserve">ԱՁ &lt;&lt;Տարիել Սարգսյան&gt;&gt; </t>
  </si>
  <si>
    <t>ԱՁ &lt;&lt;Արթուր Աբրահամյան&gt;&gt;</t>
  </si>
  <si>
    <t>ԱՁ &lt;&lt;Արման Պետրոսյան&gt;&gt;</t>
  </si>
  <si>
    <t>&lt;&lt;Մաքս Օիլ&gt;&gt; ՍՊԸ</t>
  </si>
  <si>
    <t xml:space="preserve">Արդշին բանկ ՓԲԸ </t>
  </si>
  <si>
    <t>2473702289560000</t>
  </si>
  <si>
    <t>Փողոցային լուսավորություն</t>
  </si>
  <si>
    <t>Մանկապարտեզ խաղահրապարակով</t>
  </si>
  <si>
    <t>ակումբի շենք</t>
  </si>
  <si>
    <t>Շենքի ցանկապատ /588ք.մ./</t>
  </si>
  <si>
    <t> Մանկապարտեզ ՚՚՚՚՚&lt;&lt;Աստղիկ&gt;&gt;</t>
  </si>
  <si>
    <t>Սոցիալական տուն, ժամանցի սրահ</t>
  </si>
  <si>
    <t>Ութ ամյա դպրոցի և սգո սրահի  շենք</t>
  </si>
  <si>
    <t>Պլանետ-Րաֆֆի</t>
  </si>
  <si>
    <t>1660002339230100</t>
  </si>
  <si>
    <t>ՀՐՇԵՋ-ԳԱԶ Սահմանափակ պատասխանատվությամբ ընկերություն (ՍՊԸ)</t>
  </si>
  <si>
    <t>2473700486440000</t>
  </si>
  <si>
    <t>Հավելված 1                                                                                Նաիրի համայնքի ավագանու                                       2024 թվականի փետրվարի14-ի N 19-Ա որոշման</t>
  </si>
  <si>
    <t>Փողոցների ճաքերի մշակում</t>
  </si>
  <si>
    <t>Սղոցած ասֆալտով խճապ․</t>
  </si>
  <si>
    <t>Հավելված 2                                                                                 Նաիրի համայնքի ավագանու                                       2024 թվականի փետրվարի14-ի N 19-Ա որոշման</t>
  </si>
  <si>
    <t>Հավելված 3                                                                                 Նաիրի համայնքի ավագանու                                       2024 թվականի փետրվարի14-ի N 19-Ա որոշման</t>
  </si>
  <si>
    <t>Հավելված 4                                                                                 Նաիրի համայնքի ավագանու                                       2024 թվականի փետրվարի14-ի N 19-Ա որոշման</t>
  </si>
  <si>
    <t>Հավելված 5                                                                                 Նաիրի համայնքի ավագանու                                       2024 թվականի փետրվարի14-ի N 19-Ա որոշման</t>
  </si>
  <si>
    <t>Հավելված 6                                                                                 Նաիրի համայնքի ավագանու                                       2024 թվականի փետրվարի14-ի N 19-Ա որոշման</t>
  </si>
  <si>
    <t>Հավելված 7                                                                                 Նաիրի համայնքի ավագանու                                       2024 թվականի փետրվարի14-ի N 19-Ա որոշման</t>
  </si>
  <si>
    <t>Հավելված 8                                                                                 Նաիրի համայնքի ավագանու                                       2024 թվականի փետրվարի14-ի N 19-Ա որոշման</t>
  </si>
  <si>
    <t>Հավելված 9                                                                                 Նաիրի համայնքի ավագանու                                       2024 թվականի փետրվարի14-ի N 19-Ա որոշման</t>
  </si>
  <si>
    <t>Հավելված 10                                                                                 Նաիրի համայնքի ավագանու                                       2024 թվականի փետրվարի14-ի N 19-Ա որոշման</t>
  </si>
  <si>
    <t>Հավելված 11                                                                                 Նաիրի համայնքի ավագանու                                       2024 թվականի փետրվարի14-ի N 19-Ա որոշման</t>
  </si>
  <si>
    <t>Հավելված 12                                                                                 Նաիրի համայնքի ավագանու                                       2024 թվականի փետրվարի14-ի N 19-Ա որոշման</t>
  </si>
  <si>
    <t>Հավելված 13                                                                                 Նաիրի համայնքի ավագանու                                       2024 թվականի փետրվարի14-ի N 19-Ա որոշման</t>
  </si>
  <si>
    <t>Հավելված 14                                                                                 Նաիրի համայնքի ավագանու                                       2024 թվականի փետրվարի14-ի N 19-Ա որոշման</t>
  </si>
  <si>
    <t>Հավելված 15                                                                                 Նաիրի համայնքի ավագանու                                       2024 թվականի փետրվարի14-ի N 19-Ա որոշման</t>
  </si>
  <si>
    <t>Նիստերի սեղան</t>
  </si>
  <si>
    <t>²ñï³¹åñáó³Ï³Ý Ï»Ýտրոնի ß»Ýù</t>
  </si>
  <si>
    <t>Ընհամենը</t>
  </si>
  <si>
    <t>&lt;&lt;Ֆուլ Շին&gt;&gt; ՍՊԸ</t>
  </si>
  <si>
    <t>&lt;&lt;Տ-Քնսթրակշն&gt;&gt; ՓԲԸ</t>
  </si>
  <si>
    <t>«Պրոֆ-Էքսպերտ» ՍՊԸ</t>
  </si>
  <si>
    <t>&lt;&lt;Արտ Պլաս&gt;&gt; ՍՊԸ</t>
  </si>
  <si>
    <t>&lt;&lt;Հայաստանի Էլեկտրական ցանցեր&gt;&gt; ՓԲԸ</t>
  </si>
  <si>
    <t>ՆԱԻՐԻԻ ՀԱՄԱՅՆՔԱՊԵՏԱՐԱՆԻ ԱՇԽԱՏԱԿԱԶՄ</t>
  </si>
  <si>
    <t>1. ՀԻՄՆԱԿԱՆ ՄԻՋՈՑՆԵՐԻ, ՄԱՆՐԱՐԺԵՔ ԵՎ ԱՐԱԳԱՄԱՇ ԱՌԱՐԿԱՆԵՐԻ ԳՈՒՅՔԱԳՐՄԱՆ ՑՈՒՑԱԿ</t>
  </si>
  <si>
    <t>&lt;&lt;Եղվարդի կենտրոնացված գրադարանային համակարգ&gt;&gt; ՀՈԱԿ</t>
  </si>
  <si>
    <t xml:space="preserve">                   2. ¶Üàð¸ÜºðÆ, Ø²î²Î²ð²ðÜºðÆ ºì ²ÚÈ ¸º´ÆîàðՆºðÆ àô Îðº¸ÆîàðÜºðÆ </t>
  </si>
  <si>
    <t xml:space="preserve">                                                    Ðºî Ð²Þì²ðÎÜºðÆ ¶àôÚø²¶ðàôØ</t>
  </si>
  <si>
    <t>&lt;&lt;ԵՂՎԱՐԴԻ ԹԻՎ 2  ՄԱՆԿԱՊԱՐՏԵԶ&gt;&gt; ՀՈԱԿ</t>
  </si>
  <si>
    <t xml:space="preserve">                                              &lt;&lt;ԵՂՎԱՐԴԻ ԹԻՎ 2  ՄԱՆԿԱՊԱՐՏԵԶ&gt;&gt; ՀՈԱԿ</t>
  </si>
  <si>
    <t>30.12.2023թ.</t>
  </si>
  <si>
    <t>ՙՙ&lt;&lt;ԵՂՎԱՐԴԻ N 1 ՄԱՆԿԱՊԱՐՏԵԶ&gt;&gt; ՀՈԱԿ</t>
  </si>
  <si>
    <t>&lt;&lt;ԶՈՐԱՎԱՆԻ ՄԱՆԿԱՊԱՐՏԵԶ&gt;&gt; ՀՈԱԿ</t>
  </si>
  <si>
    <t xml:space="preserve">                                                                          ²è²ðÎ²ÜºðÆ ¶àôÚø²¶ðØ²Ü òàôò²Î</t>
  </si>
  <si>
    <t xml:space="preserve">                                                  1. ÐÆØÜ²Î²Ü ØÆæàòÜºðÆ,Ø²Üð²ðÄºø ºì ²ð²¶²Ø²Þ</t>
  </si>
  <si>
    <t xml:space="preserve">                                                                                     &lt;&lt; ԶՈՐԱՎԱՆԻ  ՄԱՆԿԱՊԱՐՏԵԶ&gt;&gt;  ՀՈԱԿ</t>
  </si>
  <si>
    <t xml:space="preserve">                                &lt;&lt;ԶՈՎՈՒՆԻԻ ՄԱՆԿԱՊԱՐՏԵԶ&gt;&gt; ՀՈԱԿ</t>
  </si>
  <si>
    <t xml:space="preserve">       &lt;&lt;ԶՈՎՈՒՆԻԻ ՄԱՆԿԱՊԱՐՏԵԶ&gt;&gt; ՀՈԱԿ</t>
  </si>
  <si>
    <t xml:space="preserve">                                                                                     &lt;&lt; ԶՈՎՈՒՆԻԻ  ՄԱՆԿԱՊԱՐՏԵԶ&gt;&gt;  ՀՈԱԿ</t>
  </si>
  <si>
    <t xml:space="preserve">                          &lt;&lt;ՔԱՍԱԽԻ    &lt;&lt;ԱՐՈՒՍՅԱԿ&gt;&gt; ՄԱՆԿԱՊԱՐՏԵԶ&gt;&gt; ՀՈԱԿ</t>
  </si>
  <si>
    <t xml:space="preserve">                                             ՏՆՏԵՍԱԿԱՆ ԱՊՐԱՆՔՆԵՐԻ ՄՆԱՑՈՐԴ ԱՌ 31.12.2023թ</t>
  </si>
  <si>
    <t xml:space="preserve">                                                                     1. ÐÆØÜ²Î²Ü ØÆæàòÜºðÆ,Ø²Üð²ðÄºø ºì ²ð²¶²Ø²Þ</t>
  </si>
  <si>
    <t xml:space="preserve">                                                                                     ²è²ðÎ²ÜºðÆ ¶àôÚø²¶ðØ²Ü òàôò²Î</t>
  </si>
  <si>
    <t xml:space="preserve">                                                                                                                   &lt;&lt;Եղվարդի արվեստի դպրոց&gt;&gt; ՀՈԱԿ</t>
  </si>
  <si>
    <t xml:space="preserve">                                                                                                                                     &lt;&lt;Եղվարդի արվեստի դպրոց&gt;&gt; ՀՈԱԿ</t>
  </si>
  <si>
    <t xml:space="preserve">                                    &lt;&lt;Եղվարդի մշակույթի տուն&gt;&gt; ՀՈԱԿ</t>
  </si>
  <si>
    <t xml:space="preserve">                                    2. ¶Üàð¸ÜºðÆ, Ø²î²Î²ð²ðÜºðÆ ºì ²ÚÈ ¸º´ÆîàðՆºðÆ àô Îðº¸ÆîàðÜºðÆ </t>
  </si>
  <si>
    <t xml:space="preserve">                                                                        &lt;&lt;ՔԱՍԱԽԻ ԱՐՎԵՍՏԻ ԴՊՐՈՑ&gt;&gt; ՀՈԱԿ</t>
  </si>
  <si>
    <t xml:space="preserve">2. ¶Üàð¸ÜºðÆ, Ø²î²Î²ð²ðÜºðÆ ºì ²ÚÈ ¸º´ÆîàðՆºðÆ àô Îðº¸ÆîàðÜºðÆ </t>
  </si>
  <si>
    <t xml:space="preserve">                                                  &lt;&lt;ԶՈՎՈՒՆԻԻ  ՄՇԱԿՈՒԹԱՅԻՆ ԿԵՆՏՐՈՆ &gt;&gt; ՀՈԱԿ         </t>
  </si>
  <si>
    <t xml:space="preserve">                                                §ԶՈՎՈՒՆԻԻ ԵՐԱԺՇՏԱԿԱՆ ԴՊՐՈՑ¦ Ðà²Î</t>
  </si>
  <si>
    <t xml:space="preserve">                                    2 . ¶Üàð¸ÜºðÆ, Ø²î²Î²ð²ðÜºðÆ ºì ²ÚÈ ¸º´ÆîàðՆºðÆ àô Îðº¸ÆîàðÜºðÆ </t>
  </si>
  <si>
    <t xml:space="preserve">                                                                               §ԶՈՎՈՒՆԻԻ ԵՐԱԺՇՏԱԿԱՆ ԴՊՐՈՑ¦ Ðà²Î</t>
  </si>
  <si>
    <t xml:space="preserve">                     2. ԳՆՈՐԴՆԵՐԻ, ՄԱՏԱԿԱՐԱՐՆԵՐԻ ԵՎ ԱՅԼ ԴԵԲԻՏՈՐՆԵՐԻ</t>
  </si>
  <si>
    <t xml:space="preserve">  &lt;&lt;Նաիրիի  բարեկարգում և բնակֆոնդ&gt;&gt; ՀՈԱԿ</t>
  </si>
  <si>
    <t xml:space="preserve">                                                         1. ÐÆØÜ²Î²Ü ØÆæàòÜºðÆ,Ø²Üð²ðÄºø ºì ²ð²¶²Ø²Þ</t>
  </si>
  <si>
    <t xml:space="preserve">                                                                       ²è²ðÎ²ÜºðÆ ¶àôÚø²¶ðØ²Ü òàôò²Î</t>
  </si>
  <si>
    <t>ԳՅՈՒՂ ԶՈՐԱՎԱՆ</t>
  </si>
  <si>
    <t xml:space="preserve">  ԳՅՈՒՂ  ԶՈՎՈՒՆԻ</t>
  </si>
  <si>
    <t xml:space="preserve">                                  2. ¶Üàð¸ÜºðÆ, Ø²î²Î²ð²ðÜºðÆ ºì ²ÚÈ ¸º´ÆîàðՆºðÆ àô Îðº¸ÆîàðÜºðÆ </t>
  </si>
  <si>
    <t xml:space="preserve">                     &lt;&lt;Նաիրիի  բարեկարգում և բնակֆոնդ&gt;&gt; ՀՈԱԿ</t>
  </si>
  <si>
    <t>Հավելված 1                                                                                 Նաիրի համայնքի ավագանու                                                 2024 թվականի փետրվարի 14-ի N 19-Ա որոշման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</si>
</sst>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"/>
    <numFmt numFmtId="166" formatCode="0.000"/>
    <numFmt numFmtId="167" formatCode="#,###,###,###,##0.00"/>
    <numFmt numFmtId="168" formatCode="#,##0\ _դ_ր_."/>
    <numFmt numFmtId="169" formatCode="#,##0.000"/>
  </numFmts>
  <fonts count="1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 LatArm"/>
      <family val="2"/>
    </font>
    <font>
      <sz val="11"/>
      <name val="Arial LatArm"/>
      <family val="2"/>
    </font>
    <font>
      <sz val="12"/>
      <name val="Arial LatArm"/>
      <family val="2"/>
    </font>
    <font>
      <sz val="12"/>
      <name val="Cambria"/>
      <family val="1"/>
      <charset val="204"/>
      <scheme val="major"/>
    </font>
    <font>
      <sz val="12"/>
      <name val="Calibri"/>
      <family val="2"/>
      <charset val="204"/>
      <scheme val="minor"/>
    </font>
    <font>
      <sz val="12"/>
      <color theme="1"/>
      <name val="Arial LatArm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sz val="10"/>
      <name val="Arial"/>
      <family val="2"/>
      <charset val="204"/>
    </font>
    <font>
      <sz val="12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Arial LatArm"/>
      <family val="2"/>
    </font>
    <font>
      <b/>
      <sz val="10"/>
      <name val="Calibri"/>
      <family val="2"/>
      <charset val="204"/>
      <scheme val="minor"/>
    </font>
    <font>
      <b/>
      <sz val="12"/>
      <name val="Sylfaen"/>
      <family val="1"/>
    </font>
    <font>
      <sz val="12"/>
      <color theme="1"/>
      <name val="Arial Armenian"/>
      <family val="2"/>
    </font>
    <font>
      <sz val="12"/>
      <name val="Arial Armenian"/>
      <family val="2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 Armenian"/>
      <family val="2"/>
    </font>
    <font>
      <b/>
      <sz val="11"/>
      <color theme="1"/>
      <name val="Arial LatArm"/>
      <family val="2"/>
    </font>
    <font>
      <sz val="11"/>
      <name val="Arial Armenian"/>
      <family val="2"/>
    </font>
    <font>
      <b/>
      <sz val="12"/>
      <name val="Arial Armenian"/>
      <family val="2"/>
    </font>
    <font>
      <b/>
      <sz val="12"/>
      <name val="Arial LatArm"/>
      <family val="2"/>
    </font>
    <font>
      <b/>
      <sz val="12"/>
      <name val="Sylfaen"/>
      <family val="1"/>
      <charset val="204"/>
    </font>
    <font>
      <sz val="11"/>
      <name val="Calibri"/>
      <family val="2"/>
      <charset val="204"/>
      <scheme val="minor"/>
    </font>
    <font>
      <b/>
      <sz val="11"/>
      <name val="Arial Armenian"/>
      <family val="2"/>
    </font>
    <font>
      <sz val="11"/>
      <color theme="1"/>
      <name val="Arial Armenian"/>
      <family val="2"/>
    </font>
    <font>
      <sz val="11"/>
      <color rgb="FF000000"/>
      <name val="Arial LatArm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Arial LatArm"/>
      <family val="2"/>
    </font>
    <font>
      <sz val="10"/>
      <name val="Arial LatArm"/>
      <family val="2"/>
    </font>
    <font>
      <sz val="1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 LatArm"/>
      <family val="2"/>
    </font>
    <font>
      <sz val="11"/>
      <color indexed="8"/>
      <name val="Arial LatArm"/>
      <family val="2"/>
    </font>
    <font>
      <sz val="8"/>
      <color theme="1"/>
      <name val="Calibri"/>
      <family val="2"/>
      <charset val="204"/>
      <scheme val="minor"/>
    </font>
    <font>
      <sz val="8"/>
      <name val="Arial LatArm"/>
      <family val="2"/>
    </font>
    <font>
      <vertAlign val="superscript"/>
      <sz val="12"/>
      <name val="Arial LatArm"/>
      <family val="2"/>
    </font>
    <font>
      <b/>
      <sz val="8"/>
      <name val="Arial LatArm"/>
      <family val="2"/>
    </font>
    <font>
      <sz val="13"/>
      <name val="Arial LatArm"/>
      <family val="2"/>
    </font>
    <font>
      <b/>
      <sz val="11"/>
      <name val="Arial LatArm"/>
      <family val="2"/>
    </font>
    <font>
      <sz val="9"/>
      <color theme="1"/>
      <name val="Arial LatArm"/>
      <family val="2"/>
    </font>
    <font>
      <sz val="9"/>
      <name val="Arial LatArm"/>
      <family val="2"/>
    </font>
    <font>
      <sz val="10"/>
      <color rgb="FF000000"/>
      <name val="Arial LatArm"/>
      <family val="2"/>
    </font>
    <font>
      <sz val="8"/>
      <color rgb="FF000000"/>
      <name val="Arial LatArm"/>
      <family val="2"/>
    </font>
    <font>
      <b/>
      <sz val="10"/>
      <color rgb="FF000000"/>
      <name val="Arial LatArm"/>
      <family val="2"/>
    </font>
    <font>
      <b/>
      <sz val="14"/>
      <name val="Arial LatArm"/>
      <family val="2"/>
    </font>
    <font>
      <sz val="9"/>
      <color rgb="FF000000"/>
      <name val="Arial"/>
      <family val="2"/>
      <charset val="204"/>
    </font>
    <font>
      <sz val="8"/>
      <color theme="1"/>
      <name val="Arial Armenian"/>
      <family val="2"/>
    </font>
    <font>
      <sz val="10"/>
      <name val="Arial Armenian"/>
      <family val="2"/>
    </font>
    <font>
      <sz val="10"/>
      <color theme="1"/>
      <name val="Arial Armenian"/>
      <family val="2"/>
    </font>
    <font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GHEA Grapalat"/>
      <family val="3"/>
    </font>
    <font>
      <sz val="11"/>
      <color theme="1"/>
      <name val="Sylfae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MS Gothic"/>
      <family val="3"/>
      <charset val="204"/>
    </font>
    <font>
      <sz val="11"/>
      <color theme="1"/>
      <name val="Courier New"/>
      <family val="3"/>
      <charset val="204"/>
    </font>
    <font>
      <sz val="8"/>
      <color theme="1"/>
      <name val="Arial LatArm"/>
      <family val="2"/>
    </font>
    <font>
      <sz val="8"/>
      <name val="Calibri"/>
      <family val="2"/>
      <charset val="204"/>
    </font>
    <font>
      <sz val="11"/>
      <color rgb="FF222222"/>
      <name val="Tahoma"/>
      <family val="2"/>
      <charset val="204"/>
    </font>
    <font>
      <vertAlign val="superscript"/>
      <sz val="11"/>
      <color rgb="FF222222"/>
      <name val="Tahoma"/>
      <family val="2"/>
      <charset val="204"/>
    </font>
    <font>
      <sz val="11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name val="Sylfaen"/>
      <family val="1"/>
    </font>
    <font>
      <sz val="11"/>
      <color theme="1"/>
      <name val="Sylfaen"/>
      <family val="1"/>
    </font>
    <font>
      <sz val="12"/>
      <color theme="1"/>
      <name val="Arial"/>
      <family val="2"/>
      <charset val="204"/>
    </font>
    <font>
      <sz val="11"/>
      <name val="Calibri"/>
      <family val="2"/>
      <charset val="1"/>
      <scheme val="minor"/>
    </font>
    <font>
      <b/>
      <sz val="12"/>
      <color rgb="FF000000"/>
      <name val="Arial LatArm"/>
      <family val="2"/>
    </font>
    <font>
      <b/>
      <sz val="8"/>
      <color rgb="FF000000"/>
      <name val="Arial LatArm"/>
      <family val="2"/>
    </font>
    <font>
      <sz val="7"/>
      <color rgb="FF000000"/>
      <name val="Arial LatArm"/>
      <family val="2"/>
    </font>
    <font>
      <sz val="8"/>
      <color theme="1"/>
      <name val="Calibri"/>
      <family val="2"/>
      <scheme val="minor"/>
    </font>
    <font>
      <b/>
      <sz val="9"/>
      <name val="GHEA Grapalat"/>
      <family val="3"/>
      <charset val="204"/>
    </font>
    <font>
      <b/>
      <sz val="9"/>
      <name val="Calibri"/>
      <family val="2"/>
      <charset val="204"/>
    </font>
    <font>
      <b/>
      <sz val="9"/>
      <name val="Arial LatArm"/>
      <family val="2"/>
      <charset val="204"/>
    </font>
    <font>
      <b/>
      <sz val="10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4"/>
      <color theme="1"/>
      <name val="Arial LatArm"/>
      <family val="2"/>
    </font>
    <font>
      <b/>
      <sz val="11"/>
      <color rgb="FF000000"/>
      <name val="GHEA Grapalat"/>
      <family val="3"/>
    </font>
    <font>
      <b/>
      <sz val="9"/>
      <color indexed="81"/>
      <name val="Tahoma"/>
      <family val="2"/>
    </font>
    <font>
      <sz val="9"/>
      <color rgb="FF000000"/>
      <name val="Sylfae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  <font>
      <b/>
      <sz val="14"/>
      <name val="Arial Armenian"/>
      <family val="2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0"/>
      <name val="Cambria"/>
      <family val="1"/>
      <charset val="204"/>
      <scheme val="maj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name val="GHEA Grapalat"/>
      <family val="3"/>
    </font>
    <font>
      <sz val="14"/>
      <name val="Arial LatArm"/>
      <family val="2"/>
    </font>
    <font>
      <sz val="10"/>
      <color theme="1"/>
      <name val="Calibri"/>
      <family val="2"/>
      <scheme val="minor"/>
    </font>
    <font>
      <sz val="10"/>
      <color rgb="FF000000"/>
      <name val="Arial Armenian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 Armenian"/>
      <family val="2"/>
    </font>
    <font>
      <b/>
      <sz val="10"/>
      <name val="Arial Armenian"/>
      <family val="2"/>
    </font>
    <font>
      <sz val="9"/>
      <color theme="1"/>
      <name val="Arial Armenian"/>
      <family val="2"/>
    </font>
    <font>
      <sz val="10"/>
      <color rgb="FFFF0000"/>
      <name val="Calibri"/>
      <family val="2"/>
      <charset val="204"/>
      <scheme val="minor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Arial Unicode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1" fillId="0" borderId="0"/>
    <xf numFmtId="0" fontId="11" fillId="0" borderId="0"/>
    <xf numFmtId="0" fontId="11" fillId="0" borderId="0"/>
    <xf numFmtId="0" fontId="38" fillId="0" borderId="0"/>
    <xf numFmtId="0" fontId="1" fillId="0" borderId="0"/>
    <xf numFmtId="0" fontId="11" fillId="0" borderId="0"/>
    <xf numFmtId="0" fontId="1" fillId="0" borderId="0"/>
    <xf numFmtId="0" fontId="11" fillId="0" borderId="0"/>
  </cellStyleXfs>
  <cellXfs count="1549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5" fillId="2" borderId="2" xfId="0" applyFont="1" applyFill="1" applyBorder="1" applyAlignment="1">
      <alignment vertical="center"/>
    </xf>
    <xf numFmtId="0" fontId="10" fillId="0" borderId="2" xfId="0" applyFont="1" applyBorder="1"/>
    <xf numFmtId="0" fontId="5" fillId="2" borderId="5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right"/>
    </xf>
    <xf numFmtId="1" fontId="7" fillId="2" borderId="2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 wrapText="1"/>
    </xf>
    <xf numFmtId="0" fontId="12" fillId="2" borderId="2" xfId="2" applyFont="1" applyFill="1" applyBorder="1" applyAlignment="1">
      <alignment horizontal="center"/>
    </xf>
    <xf numFmtId="0" fontId="14" fillId="2" borderId="2" xfId="2" applyFont="1" applyFill="1" applyBorder="1" applyAlignment="1">
      <alignment horizontal="right" vertical="center"/>
    </xf>
    <xf numFmtId="0" fontId="12" fillId="2" borderId="2" xfId="2" applyFont="1" applyFill="1" applyBorder="1" applyAlignment="1">
      <alignment horizontal="right" vertical="center"/>
    </xf>
    <xf numFmtId="0" fontId="7" fillId="2" borderId="2" xfId="2" applyFont="1" applyFill="1" applyBorder="1" applyAlignment="1">
      <alignment horizontal="center" vertical="center"/>
    </xf>
    <xf numFmtId="1" fontId="12" fillId="2" borderId="2" xfId="2" applyNumberFormat="1" applyFont="1" applyFill="1" applyBorder="1" applyAlignment="1">
      <alignment horizontal="right" vertical="center"/>
    </xf>
    <xf numFmtId="2" fontId="16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20" fillId="2" borderId="2" xfId="2" applyFont="1" applyFill="1" applyBorder="1" applyAlignment="1">
      <alignment horizontal="right"/>
    </xf>
    <xf numFmtId="0" fontId="20" fillId="2" borderId="2" xfId="2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2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center"/>
    </xf>
    <xf numFmtId="0" fontId="5" fillId="2" borderId="2" xfId="2" applyFont="1" applyFill="1" applyBorder="1"/>
    <xf numFmtId="0" fontId="20" fillId="2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20" fillId="2" borderId="2" xfId="2" applyFont="1" applyFill="1" applyBorder="1" applyAlignment="1"/>
    <xf numFmtId="0" fontId="7" fillId="2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wrapText="1"/>
    </xf>
    <xf numFmtId="0" fontId="5" fillId="2" borderId="2" xfId="2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right"/>
    </xf>
    <xf numFmtId="0" fontId="20" fillId="2" borderId="2" xfId="0" applyFont="1" applyFill="1" applyBorder="1" applyAlignment="1"/>
    <xf numFmtId="0" fontId="5" fillId="2" borderId="5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12" fillId="2" borderId="2" xfId="1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0" fillId="0" borderId="2" xfId="0" applyBorder="1"/>
    <xf numFmtId="0" fontId="5" fillId="2" borderId="2" xfId="0" applyFont="1" applyFill="1" applyBorder="1" applyAlignment="1">
      <alignment horizontal="left" wrapText="1"/>
    </xf>
    <xf numFmtId="0" fontId="12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 wrapText="1"/>
    </xf>
    <xf numFmtId="1" fontId="28" fillId="2" borderId="2" xfId="0" applyNumberFormat="1" applyFont="1" applyFill="1" applyBorder="1" applyAlignment="1">
      <alignment horizontal="right"/>
    </xf>
    <xf numFmtId="1" fontId="7" fillId="2" borderId="2" xfId="0" applyNumberFormat="1" applyFont="1" applyFill="1" applyBorder="1" applyAlignment="1">
      <alignment horizontal="right"/>
    </xf>
    <xf numFmtId="0" fontId="24" fillId="2" borderId="2" xfId="0" applyFont="1" applyFill="1" applyBorder="1" applyAlignment="1">
      <alignment horizontal="center"/>
    </xf>
    <xf numFmtId="0" fontId="35" fillId="0" borderId="2" xfId="0" applyFont="1" applyBorder="1" applyAlignment="1">
      <alignment vertical="center" wrapText="1"/>
    </xf>
    <xf numFmtId="0" fontId="0" fillId="2" borderId="0" xfId="0" applyFill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0" xfId="0" applyFont="1" applyFill="1"/>
    <xf numFmtId="0" fontId="0" fillId="2" borderId="2" xfId="0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right" vertical="center"/>
    </xf>
    <xf numFmtId="1" fontId="7" fillId="2" borderId="2" xfId="2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left" vertical="center" wrapText="1"/>
    </xf>
    <xf numFmtId="1" fontId="20" fillId="2" borderId="2" xfId="2" applyNumberFormat="1" applyFont="1" applyFill="1" applyBorder="1" applyAlignment="1">
      <alignment horizontal="right"/>
    </xf>
    <xf numFmtId="0" fontId="24" fillId="2" borderId="2" xfId="2" applyFont="1" applyFill="1" applyBorder="1" applyAlignment="1">
      <alignment horizontal="right"/>
    </xf>
    <xf numFmtId="0" fontId="5" fillId="2" borderId="2" xfId="2" applyFont="1" applyFill="1" applyBorder="1" applyAlignment="1">
      <alignment horizontal="right"/>
    </xf>
    <xf numFmtId="1" fontId="5" fillId="2" borderId="2" xfId="2" applyNumberFormat="1" applyFont="1" applyFill="1" applyBorder="1" applyAlignment="1">
      <alignment horizontal="right"/>
    </xf>
    <xf numFmtId="164" fontId="5" fillId="2" borderId="2" xfId="2" applyNumberFormat="1" applyFont="1" applyFill="1" applyBorder="1" applyAlignment="1">
      <alignment horizontal="right"/>
    </xf>
    <xf numFmtId="0" fontId="5" fillId="2" borderId="5" xfId="2" applyFont="1" applyFill="1" applyBorder="1" applyAlignment="1">
      <alignment wrapText="1"/>
    </xf>
    <xf numFmtId="0" fontId="26" fillId="2" borderId="2" xfId="2" applyFont="1" applyFill="1" applyBorder="1" applyAlignment="1">
      <alignment horizontal="center"/>
    </xf>
    <xf numFmtId="0" fontId="26" fillId="2" borderId="2" xfId="2" applyFont="1" applyFill="1" applyBorder="1" applyAlignment="1"/>
    <xf numFmtId="1" fontId="26" fillId="2" borderId="2" xfId="2" applyNumberFormat="1" applyFont="1" applyFill="1" applyBorder="1" applyAlignment="1">
      <alignment horizontal="right"/>
    </xf>
    <xf numFmtId="0" fontId="5" fillId="2" borderId="2" xfId="1" applyFont="1" applyFill="1" applyBorder="1" applyAlignment="1">
      <alignment vertical="center" wrapText="1"/>
    </xf>
    <xf numFmtId="1" fontId="12" fillId="2" borderId="2" xfId="1" applyNumberFormat="1" applyFont="1" applyFill="1" applyBorder="1" applyAlignment="1">
      <alignment horizontal="righ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right" vertical="center" wrapText="1"/>
    </xf>
    <xf numFmtId="0" fontId="35" fillId="2" borderId="2" xfId="0" applyFont="1" applyFill="1" applyBorder="1" applyAlignment="1">
      <alignment vertical="center" wrapText="1"/>
    </xf>
    <xf numFmtId="0" fontId="35" fillId="2" borderId="6" xfId="0" applyFont="1" applyFill="1" applyBorder="1" applyAlignment="1">
      <alignment vertical="center" wrapText="1"/>
    </xf>
    <xf numFmtId="0" fontId="35" fillId="2" borderId="2" xfId="0" applyFont="1" applyFill="1" applyBorder="1" applyAlignment="1">
      <alignment horizontal="center" vertical="center" textRotation="90" wrapText="1"/>
    </xf>
    <xf numFmtId="0" fontId="35" fillId="2" borderId="4" xfId="0" applyFont="1" applyFill="1" applyBorder="1" applyAlignment="1">
      <alignment vertical="center" wrapText="1"/>
    </xf>
    <xf numFmtId="1" fontId="28" fillId="2" borderId="2" xfId="0" applyNumberFormat="1" applyFont="1" applyFill="1" applyBorder="1" applyAlignment="1">
      <alignment horizontal="left" vertical="center"/>
    </xf>
    <xf numFmtId="1" fontId="7" fillId="2" borderId="2" xfId="0" applyNumberFormat="1" applyFont="1" applyFill="1" applyBorder="1" applyAlignment="1">
      <alignment horizontal="right" vertical="center"/>
    </xf>
    <xf numFmtId="0" fontId="33" fillId="2" borderId="6" xfId="0" applyFont="1" applyFill="1" applyBorder="1" applyAlignment="1">
      <alignment horizontal="left" vertical="center" wrapText="1"/>
    </xf>
    <xf numFmtId="1" fontId="36" fillId="2" borderId="2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right" vertical="center"/>
    </xf>
    <xf numFmtId="0" fontId="35" fillId="2" borderId="6" xfId="0" applyFont="1" applyFill="1" applyBorder="1" applyAlignment="1">
      <alignment horizontal="left" vertical="center" wrapText="1"/>
    </xf>
    <xf numFmtId="1" fontId="28" fillId="2" borderId="6" xfId="0" applyNumberFormat="1" applyFont="1" applyFill="1" applyBorder="1" applyAlignment="1">
      <alignment horizontal="left" vertical="center" wrapText="1"/>
    </xf>
    <xf numFmtId="0" fontId="4" fillId="0" borderId="0" xfId="4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vertical="center"/>
    </xf>
    <xf numFmtId="0" fontId="41" fillId="0" borderId="2" xfId="0" applyFont="1" applyBorder="1" applyAlignment="1">
      <alignment vertical="center" wrapText="1"/>
    </xf>
    <xf numFmtId="0" fontId="41" fillId="0" borderId="2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" fontId="5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4" fillId="0" borderId="0" xfId="4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2" fillId="0" borderId="3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26" fillId="0" borderId="2" xfId="0" applyFont="1" applyBorder="1" applyAlignment="1">
      <alignment horizontal="right"/>
    </xf>
    <xf numFmtId="0" fontId="26" fillId="0" borderId="2" xfId="0" applyFont="1" applyBorder="1"/>
    <xf numFmtId="0" fontId="35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/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/>
    <xf numFmtId="0" fontId="5" fillId="0" borderId="1" xfId="0" applyFont="1" applyBorder="1" applyAlignment="1">
      <alignment horizontal="left"/>
    </xf>
    <xf numFmtId="0" fontId="42" fillId="0" borderId="3" xfId="0" applyFont="1" applyBorder="1" applyAlignment="1">
      <alignment horizontal="right" vertical="center" wrapText="1"/>
    </xf>
    <xf numFmtId="0" fontId="35" fillId="0" borderId="2" xfId="0" applyFont="1" applyBorder="1" applyAlignment="1">
      <alignment horizontal="right"/>
    </xf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/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42" fillId="0" borderId="3" xfId="0" applyFont="1" applyBorder="1" applyAlignment="1">
      <alignment horizontal="right" vertical="center" wrapText="1"/>
    </xf>
    <xf numFmtId="0" fontId="3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23" fillId="2" borderId="0" xfId="0" applyFont="1" applyFill="1" applyBorder="1" applyAlignment="1">
      <alignment horizontal="right" wrapText="1"/>
    </xf>
    <xf numFmtId="0" fontId="0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5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/>
    </xf>
    <xf numFmtId="1" fontId="8" fillId="0" borderId="2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33" fillId="0" borderId="2" xfId="0" applyFont="1" applyBorder="1" applyAlignment="1">
      <alignment vertical="center" wrapText="1"/>
    </xf>
    <xf numFmtId="49" fontId="9" fillId="0" borderId="2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" fontId="26" fillId="0" borderId="2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 wrapText="1"/>
    </xf>
    <xf numFmtId="1" fontId="46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1" fontId="4" fillId="0" borderId="2" xfId="0" applyNumberFormat="1" applyFont="1" applyBorder="1" applyAlignment="1">
      <alignment horizontal="center"/>
    </xf>
    <xf numFmtId="14" fontId="0" fillId="0" borderId="2" xfId="0" applyNumberFormat="1" applyBorder="1"/>
    <xf numFmtId="0" fontId="9" fillId="0" borderId="2" xfId="0" applyFont="1" applyBorder="1"/>
    <xf numFmtId="1" fontId="5" fillId="0" borderId="2" xfId="0" applyNumberFormat="1" applyFont="1" applyBorder="1" applyAlignment="1">
      <alignment horizontal="center"/>
    </xf>
    <xf numFmtId="0" fontId="47" fillId="0" borderId="2" xfId="0" applyFont="1" applyBorder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2" fillId="2" borderId="3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/>
    </xf>
    <xf numFmtId="0" fontId="2" fillId="0" borderId="0" xfId="0" applyFont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/>
    <xf numFmtId="0" fontId="5" fillId="0" borderId="6" xfId="0" applyFont="1" applyFill="1" applyBorder="1"/>
    <xf numFmtId="0" fontId="5" fillId="0" borderId="5" xfId="0" applyFont="1" applyFill="1" applyBorder="1"/>
    <xf numFmtId="164" fontId="5" fillId="0" borderId="2" xfId="0" applyNumberFormat="1" applyFont="1" applyBorder="1"/>
    <xf numFmtId="0" fontId="5" fillId="0" borderId="4" xfId="0" applyFont="1" applyBorder="1"/>
    <xf numFmtId="0" fontId="2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41" fillId="0" borderId="2" xfId="0" applyFont="1" applyBorder="1" applyAlignment="1">
      <alignment horizontal="center" vertical="center"/>
    </xf>
    <xf numFmtId="0" fontId="28" fillId="0" borderId="2" xfId="0" applyFont="1" applyBorder="1"/>
    <xf numFmtId="49" fontId="28" fillId="0" borderId="2" xfId="0" applyNumberFormat="1" applyFont="1" applyBorder="1"/>
    <xf numFmtId="165" fontId="48" fillId="0" borderId="2" xfId="0" applyNumberFormat="1" applyFont="1" applyBorder="1"/>
    <xf numFmtId="0" fontId="35" fillId="2" borderId="2" xfId="0" applyFont="1" applyFill="1" applyBorder="1" applyAlignment="1">
      <alignment horizontal="left" vertical="center" wrapText="1"/>
    </xf>
    <xf numFmtId="1" fontId="28" fillId="2" borderId="2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wrapText="1"/>
    </xf>
    <xf numFmtId="0" fontId="4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2" fillId="0" borderId="3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right"/>
    </xf>
    <xf numFmtId="0" fontId="35" fillId="2" borderId="0" xfId="1" applyFont="1" applyFill="1"/>
    <xf numFmtId="0" fontId="35" fillId="2" borderId="2" xfId="4" applyFont="1" applyFill="1" applyBorder="1" applyAlignment="1">
      <alignment horizontal="center" vertical="center"/>
    </xf>
    <xf numFmtId="0" fontId="35" fillId="2" borderId="2" xfId="4" applyFont="1" applyFill="1" applyBorder="1" applyAlignment="1">
      <alignment vertical="center"/>
    </xf>
    <xf numFmtId="0" fontId="34" fillId="2" borderId="2" xfId="4" applyFont="1" applyFill="1" applyBorder="1" applyAlignment="1">
      <alignment horizontal="right"/>
    </xf>
    <xf numFmtId="0" fontId="35" fillId="2" borderId="2" xfId="1" applyFont="1" applyFill="1" applyBorder="1" applyAlignment="1">
      <alignment horizontal="right"/>
    </xf>
    <xf numFmtId="0" fontId="34" fillId="2" borderId="2" xfId="4" applyFont="1" applyFill="1" applyBorder="1" applyAlignment="1">
      <alignment horizontal="center"/>
    </xf>
    <xf numFmtId="3" fontId="35" fillId="2" borderId="2" xfId="4" applyNumberFormat="1" applyFont="1" applyFill="1" applyBorder="1" applyAlignment="1">
      <alignment horizontal="center"/>
    </xf>
    <xf numFmtId="0" fontId="49" fillId="2" borderId="2" xfId="4" applyFont="1" applyFill="1" applyBorder="1" applyAlignment="1">
      <alignment horizontal="center"/>
    </xf>
    <xf numFmtId="0" fontId="35" fillId="2" borderId="6" xfId="1" applyFont="1" applyFill="1" applyBorder="1" applyAlignment="1">
      <alignment horizontal="right"/>
    </xf>
    <xf numFmtId="0" fontId="49" fillId="2" borderId="6" xfId="4" applyFont="1" applyFill="1" applyBorder="1" applyAlignment="1">
      <alignment horizontal="center"/>
    </xf>
    <xf numFmtId="0" fontId="35" fillId="2" borderId="2" xfId="1" applyFont="1" applyFill="1" applyBorder="1" applyAlignment="1">
      <alignment horizontal="center"/>
    </xf>
    <xf numFmtId="0" fontId="35" fillId="2" borderId="2" xfId="1" applyFont="1" applyFill="1" applyBorder="1" applyAlignment="1"/>
    <xf numFmtId="0" fontId="35" fillId="2" borderId="2" xfId="1" applyFont="1" applyFill="1" applyBorder="1" applyAlignment="1">
      <alignment vertical="center"/>
    </xf>
    <xf numFmtId="0" fontId="49" fillId="2" borderId="2" xfId="0" applyFont="1" applyFill="1" applyBorder="1" applyAlignment="1">
      <alignment horizontal="center"/>
    </xf>
    <xf numFmtId="0" fontId="49" fillId="2" borderId="2" xfId="0" applyFont="1" applyFill="1" applyBorder="1" applyAlignment="1">
      <alignment horizontal="right" vertical="top"/>
    </xf>
    <xf numFmtId="3" fontId="49" fillId="2" borderId="2" xfId="4" applyNumberFormat="1" applyFont="1" applyFill="1" applyBorder="1" applyAlignment="1">
      <alignment horizontal="center"/>
    </xf>
    <xf numFmtId="0" fontId="45" fillId="2" borderId="0" xfId="1" applyFont="1" applyFill="1" applyAlignment="1"/>
    <xf numFmtId="0" fontId="53" fillId="2" borderId="2" xfId="0" applyFont="1" applyFill="1" applyBorder="1" applyAlignment="1">
      <alignment horizontal="left" vertical="center"/>
    </xf>
    <xf numFmtId="0" fontId="54" fillId="2" borderId="2" xfId="0" applyFont="1" applyFill="1" applyBorder="1" applyAlignment="1">
      <alignment horizontal="center" vertical="center"/>
    </xf>
    <xf numFmtId="0" fontId="55" fillId="2" borderId="2" xfId="5" applyFont="1" applyFill="1" applyBorder="1" applyAlignment="1">
      <alignment horizontal="center" vertical="center"/>
    </xf>
    <xf numFmtId="0" fontId="56" fillId="2" borderId="2" xfId="0" applyFont="1" applyFill="1" applyBorder="1" applyAlignment="1">
      <alignment horizontal="center" vertical="center"/>
    </xf>
    <xf numFmtId="0" fontId="55" fillId="0" borderId="2" xfId="5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0" borderId="2" xfId="0" applyFont="1" applyBorder="1" applyAlignment="1"/>
    <xf numFmtId="0" fontId="30" fillId="0" borderId="2" xfId="0" applyFont="1" applyBorder="1" applyAlignment="1">
      <alignment horizontal="center"/>
    </xf>
    <xf numFmtId="0" fontId="24" fillId="0" borderId="2" xfId="5" applyFont="1" applyBorder="1" applyAlignment="1">
      <alignment horizontal="center"/>
    </xf>
    <xf numFmtId="0" fontId="0" fillId="0" borderId="0" xfId="0" applyAlignment="1">
      <alignment horizontal="center"/>
    </xf>
    <xf numFmtId="1" fontId="55" fillId="2" borderId="2" xfId="5" applyNumberFormat="1" applyFont="1" applyFill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3" xfId="5" applyFont="1" applyBorder="1" applyAlignment="1">
      <alignment horizontal="right" vertical="center" wrapText="1"/>
    </xf>
    <xf numFmtId="0" fontId="4" fillId="0" borderId="2" xfId="5" applyFont="1" applyBorder="1" applyAlignment="1">
      <alignment horizontal="right" vertical="center"/>
    </xf>
    <xf numFmtId="0" fontId="4" fillId="0" borderId="2" xfId="5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58" fillId="2" borderId="2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center" vertical="center"/>
    </xf>
    <xf numFmtId="0" fontId="24" fillId="2" borderId="2" xfId="5" applyFont="1" applyFill="1" applyBorder="1" applyAlignment="1">
      <alignment horizontal="center" vertical="center"/>
    </xf>
    <xf numFmtId="0" fontId="24" fillId="0" borderId="2" xfId="5" applyFont="1" applyBorder="1" applyAlignment="1">
      <alignment horizontal="center" vertical="center"/>
    </xf>
    <xf numFmtId="0" fontId="59" fillId="2" borderId="2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4" fillId="0" borderId="2" xfId="5" applyFont="1" applyBorder="1" applyAlignment="1">
      <alignment horizontal="right" vertical="center" wrapText="1"/>
    </xf>
    <xf numFmtId="0" fontId="4" fillId="0" borderId="2" xfId="5" applyFont="1" applyBorder="1" applyAlignment="1">
      <alignment horizontal="right"/>
    </xf>
    <xf numFmtId="0" fontId="4" fillId="0" borderId="2" xfId="5" applyFont="1" applyBorder="1" applyAlignment="1">
      <alignment vertical="center" wrapText="1"/>
    </xf>
    <xf numFmtId="0" fontId="24" fillId="0" borderId="6" xfId="5" applyFont="1" applyBorder="1" applyAlignment="1">
      <alignment horizontal="center" vertical="center"/>
    </xf>
    <xf numFmtId="0" fontId="60" fillId="2" borderId="6" xfId="0" applyFont="1" applyFill="1" applyBorder="1" applyAlignment="1">
      <alignment vertical="center"/>
    </xf>
    <xf numFmtId="0" fontId="24" fillId="0" borderId="20" xfId="5" applyFont="1" applyBorder="1" applyAlignment="1">
      <alignment horizontal="center" vertical="center"/>
    </xf>
    <xf numFmtId="0" fontId="24" fillId="0" borderId="2" xfId="5" applyFont="1" applyBorder="1" applyAlignment="1"/>
    <xf numFmtId="0" fontId="60" fillId="2" borderId="2" xfId="0" applyFont="1" applyFill="1" applyBorder="1" applyAlignment="1">
      <alignment vertical="center"/>
    </xf>
    <xf numFmtId="0" fontId="59" fillId="0" borderId="2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24" fillId="0" borderId="3" xfId="5" applyFont="1" applyBorder="1" applyAlignment="1">
      <alignment horizontal="center" vertical="center"/>
    </xf>
    <xf numFmtId="0" fontId="60" fillId="0" borderId="2" xfId="0" applyFont="1" applyBorder="1" applyAlignment="1">
      <alignment vertical="center"/>
    </xf>
    <xf numFmtId="0" fontId="29" fillId="0" borderId="2" xfId="5" applyFont="1" applyBorder="1" applyAlignment="1"/>
    <xf numFmtId="0" fontId="30" fillId="0" borderId="2" xfId="0" applyFont="1" applyBorder="1" applyAlignment="1">
      <alignment horizontal="center" vertical="center"/>
    </xf>
    <xf numFmtId="0" fontId="31" fillId="2" borderId="2" xfId="4" applyFont="1" applyFill="1" applyBorder="1" applyAlignment="1">
      <alignment horizontal="left"/>
    </xf>
    <xf numFmtId="0" fontId="10" fillId="2" borderId="2" xfId="4" applyFont="1" applyFill="1" applyBorder="1" applyAlignment="1">
      <alignment horizontal="left"/>
    </xf>
    <xf numFmtId="0" fontId="31" fillId="2" borderId="2" xfId="0" applyFont="1" applyFill="1" applyBorder="1" applyAlignment="1">
      <alignment horizontal="left" vertical="top"/>
    </xf>
    <xf numFmtId="0" fontId="4" fillId="0" borderId="0" xfId="4" applyFont="1" applyAlignment="1"/>
    <xf numFmtId="0" fontId="5" fillId="0" borderId="0" xfId="4" applyFont="1" applyAlignment="1">
      <alignment vertical="center"/>
    </xf>
    <xf numFmtId="0" fontId="35" fillId="0" borderId="2" xfId="4" applyFont="1" applyBorder="1" applyAlignment="1">
      <alignment vertical="center" wrapText="1"/>
    </xf>
    <xf numFmtId="0" fontId="35" fillId="0" borderId="2" xfId="4" applyFont="1" applyBorder="1" applyAlignment="1">
      <alignment horizontal="center" vertical="center" textRotation="90" wrapText="1"/>
    </xf>
    <xf numFmtId="0" fontId="35" fillId="0" borderId="6" xfId="4" applyFont="1" applyBorder="1" applyAlignment="1">
      <alignment horizontal="left" vertical="center" wrapText="1"/>
    </xf>
    <xf numFmtId="49" fontId="35" fillId="0" borderId="6" xfId="4" applyNumberFormat="1" applyFont="1" applyBorder="1" applyAlignment="1">
      <alignment horizontal="center" vertical="center" wrapText="1"/>
    </xf>
    <xf numFmtId="1" fontId="35" fillId="0" borderId="6" xfId="4" applyNumberFormat="1" applyFont="1" applyBorder="1" applyAlignment="1">
      <alignment vertical="center" wrapText="1"/>
    </xf>
    <xf numFmtId="0" fontId="35" fillId="0" borderId="6" xfId="4" applyFont="1" applyBorder="1" applyAlignment="1">
      <alignment vertical="center" wrapText="1"/>
    </xf>
    <xf numFmtId="0" fontId="35" fillId="0" borderId="2" xfId="4" applyFont="1" applyBorder="1" applyAlignment="1">
      <alignment horizontal="left" vertical="center" wrapText="1"/>
    </xf>
    <xf numFmtId="12" fontId="35" fillId="0" borderId="6" xfId="4" applyNumberFormat="1" applyFont="1" applyBorder="1" applyAlignment="1">
      <alignment horizontal="center" vertical="center" wrapText="1"/>
    </xf>
    <xf numFmtId="1" fontId="35" fillId="0" borderId="2" xfId="4" applyNumberFormat="1" applyFont="1" applyBorder="1" applyAlignment="1">
      <alignment vertical="center" wrapText="1"/>
    </xf>
    <xf numFmtId="49" fontId="34" fillId="0" borderId="2" xfId="4" applyNumberFormat="1" applyFont="1" applyBorder="1" applyAlignment="1">
      <alignment vertical="center"/>
    </xf>
    <xf numFmtId="1" fontId="34" fillId="0" borderId="2" xfId="4" applyNumberFormat="1" applyFont="1" applyBorder="1" applyAlignment="1">
      <alignment vertical="center"/>
    </xf>
    <xf numFmtId="1" fontId="5" fillId="0" borderId="2" xfId="4" applyNumberFormat="1" applyFont="1" applyBorder="1" applyAlignment="1">
      <alignment vertical="center" wrapText="1"/>
    </xf>
    <xf numFmtId="0" fontId="4" fillId="0" borderId="6" xfId="4" applyFont="1" applyBorder="1" applyAlignment="1">
      <alignment vertical="center" wrapText="1"/>
    </xf>
    <xf numFmtId="0" fontId="35" fillId="0" borderId="2" xfId="4" applyFont="1" applyBorder="1" applyAlignment="1">
      <alignment vertical="center"/>
    </xf>
    <xf numFmtId="1" fontId="16" fillId="0" borderId="2" xfId="4" applyNumberFormat="1" applyFont="1" applyBorder="1" applyAlignment="1">
      <alignment vertical="center"/>
    </xf>
    <xf numFmtId="1" fontId="5" fillId="0" borderId="2" xfId="4" applyNumberFormat="1" applyFont="1" applyBorder="1" applyAlignment="1">
      <alignment vertical="center"/>
    </xf>
    <xf numFmtId="0" fontId="5" fillId="0" borderId="2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1" fontId="26" fillId="0" borderId="0" xfId="4" applyNumberFormat="1" applyFont="1" applyBorder="1" applyAlignment="1">
      <alignment vertical="center"/>
    </xf>
    <xf numFmtId="1" fontId="5" fillId="0" borderId="0" xfId="4" applyNumberFormat="1" applyFont="1" applyBorder="1" applyAlignment="1">
      <alignment vertical="center"/>
    </xf>
    <xf numFmtId="164" fontId="5" fillId="0" borderId="0" xfId="4" applyNumberFormat="1" applyFont="1" applyBorder="1" applyAlignment="1">
      <alignment vertical="center"/>
    </xf>
    <xf numFmtId="0" fontId="35" fillId="0" borderId="2" xfId="4" applyFont="1" applyBorder="1" applyAlignment="1">
      <alignment horizontal="center" vertical="center" wrapText="1"/>
    </xf>
    <xf numFmtId="0" fontId="42" fillId="0" borderId="6" xfId="4" applyFont="1" applyBorder="1" applyAlignment="1">
      <alignment vertical="center" wrapText="1"/>
    </xf>
    <xf numFmtId="49" fontId="42" fillId="0" borderId="6" xfId="4" applyNumberFormat="1" applyFont="1" applyBorder="1" applyAlignment="1">
      <alignment vertical="center" wrapText="1"/>
    </xf>
    <xf numFmtId="1" fontId="65" fillId="2" borderId="2" xfId="4" applyNumberFormat="1" applyFont="1" applyFill="1" applyBorder="1" applyAlignment="1">
      <alignment vertical="center"/>
    </xf>
    <xf numFmtId="0" fontId="42" fillId="2" borderId="2" xfId="4" applyFont="1" applyFill="1" applyBorder="1" applyAlignment="1">
      <alignment horizontal="center" vertical="center" wrapText="1"/>
    </xf>
    <xf numFmtId="0" fontId="42" fillId="0" borderId="6" xfId="4" applyFont="1" applyBorder="1" applyAlignment="1">
      <alignment horizontal="center" vertical="center" wrapText="1"/>
    </xf>
    <xf numFmtId="0" fontId="42" fillId="0" borderId="2" xfId="4" applyFont="1" applyBorder="1" applyAlignment="1">
      <alignment horizontal="center" vertical="center" textRotation="90" wrapText="1"/>
    </xf>
    <xf numFmtId="0" fontId="42" fillId="0" borderId="2" xfId="4" applyFont="1" applyBorder="1" applyAlignment="1">
      <alignment vertical="center" wrapText="1"/>
    </xf>
    <xf numFmtId="49" fontId="42" fillId="0" borderId="2" xfId="4" applyNumberFormat="1" applyFont="1" applyBorder="1" applyAlignment="1">
      <alignment vertical="center"/>
    </xf>
    <xf numFmtId="1" fontId="65" fillId="0" borderId="2" xfId="4" applyNumberFormat="1" applyFont="1" applyBorder="1" applyAlignment="1">
      <alignment vertical="center"/>
    </xf>
    <xf numFmtId="0" fontId="42" fillId="0" borderId="2" xfId="4" applyFont="1" applyBorder="1" applyAlignment="1">
      <alignment horizontal="center" vertical="center" wrapText="1"/>
    </xf>
    <xf numFmtId="0" fontId="42" fillId="0" borderId="2" xfId="4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1" fillId="0" borderId="2" xfId="1" applyFont="1" applyBorder="1" applyAlignment="1">
      <alignment vertical="center" wrapText="1"/>
    </xf>
    <xf numFmtId="0" fontId="41" fillId="0" borderId="2" xfId="1" applyFont="1" applyBorder="1" applyAlignment="1">
      <alignment vertical="center"/>
    </xf>
    <xf numFmtId="0" fontId="1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42" fillId="0" borderId="2" xfId="1" applyFont="1" applyBorder="1" applyAlignment="1">
      <alignment horizontal="center" vertical="center" wrapText="1"/>
    </xf>
    <xf numFmtId="1" fontId="42" fillId="0" borderId="2" xfId="1" applyNumberFormat="1" applyFont="1" applyBorder="1" applyAlignment="1">
      <alignment horizontal="center" vertical="center"/>
    </xf>
    <xf numFmtId="0" fontId="41" fillId="2" borderId="2" xfId="1" applyFont="1" applyFill="1" applyBorder="1" applyAlignment="1">
      <alignment horizontal="center" vertical="center"/>
    </xf>
    <xf numFmtId="0" fontId="41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/>
    </xf>
    <xf numFmtId="1" fontId="5" fillId="0" borderId="2" xfId="1" applyNumberFormat="1" applyFont="1" applyBorder="1" applyAlignment="1">
      <alignment horizontal="center"/>
    </xf>
    <xf numFmtId="0" fontId="1" fillId="0" borderId="2" xfId="1" applyBorder="1"/>
    <xf numFmtId="0" fontId="47" fillId="0" borderId="2" xfId="1" applyFont="1" applyBorder="1"/>
    <xf numFmtId="0" fontId="5" fillId="0" borderId="2" xfId="1" applyFont="1" applyBorder="1" applyAlignment="1">
      <alignment horizontal="center"/>
    </xf>
    <xf numFmtId="0" fontId="1" fillId="0" borderId="2" xfId="1" applyFont="1" applyBorder="1" applyAlignment="1">
      <alignment vertical="center" wrapText="1"/>
    </xf>
    <xf numFmtId="0" fontId="1" fillId="0" borderId="2" xfId="1" applyFont="1" applyBorder="1" applyAlignment="1">
      <alignment vertical="center"/>
    </xf>
    <xf numFmtId="0" fontId="1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1" fontId="4" fillId="0" borderId="2" xfId="1" applyNumberFormat="1" applyFont="1" applyBorder="1" applyAlignment="1">
      <alignment horizontal="center"/>
    </xf>
    <xf numFmtId="0" fontId="1" fillId="0" borderId="2" xfId="1" applyFont="1" applyBorder="1"/>
    <xf numFmtId="0" fontId="10" fillId="0" borderId="2" xfId="1" applyFont="1" applyBorder="1"/>
    <xf numFmtId="0" fontId="4" fillId="0" borderId="2" xfId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 vertical="center"/>
    </xf>
    <xf numFmtId="1" fontId="4" fillId="2" borderId="2" xfId="0" applyNumberFormat="1" applyFont="1" applyFill="1" applyBorder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horizontal="center" vertical="center"/>
    </xf>
    <xf numFmtId="49" fontId="5" fillId="2" borderId="5" xfId="2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2" fontId="26" fillId="2" borderId="2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10" fillId="2" borderId="5" xfId="0" applyFont="1" applyFill="1" applyBorder="1"/>
    <xf numFmtId="0" fontId="46" fillId="2" borderId="2" xfId="0" applyFont="1" applyFill="1" applyBorder="1" applyAlignment="1">
      <alignment horizontal="center"/>
    </xf>
    <xf numFmtId="0" fontId="46" fillId="2" borderId="2" xfId="0" applyFont="1" applyFill="1" applyBorder="1" applyAlignment="1">
      <alignment horizontal="right"/>
    </xf>
    <xf numFmtId="0" fontId="46" fillId="2" borderId="2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right" vertical="center"/>
    </xf>
    <xf numFmtId="0" fontId="21" fillId="0" borderId="0" xfId="0" applyFont="1"/>
    <xf numFmtId="0" fontId="37" fillId="0" borderId="0" xfId="0" applyFont="1"/>
    <xf numFmtId="0" fontId="3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/>
    </xf>
    <xf numFmtId="0" fontId="37" fillId="0" borderId="2" xfId="0" applyFont="1" applyBorder="1"/>
    <xf numFmtId="1" fontId="37" fillId="0" borderId="2" xfId="0" applyNumberFormat="1" applyFont="1" applyBorder="1" applyAlignment="1">
      <alignment horizontal="left"/>
    </xf>
    <xf numFmtId="164" fontId="21" fillId="0" borderId="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/>
    <xf numFmtId="1" fontId="69" fillId="2" borderId="2" xfId="0" applyNumberFormat="1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/>
    <xf numFmtId="0" fontId="0" fillId="2" borderId="2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/>
    </xf>
    <xf numFmtId="0" fontId="70" fillId="2" borderId="2" xfId="0" applyFont="1" applyFill="1" applyBorder="1" applyAlignment="1">
      <alignment horizontal="center" vertical="center" wrapText="1"/>
    </xf>
    <xf numFmtId="49" fontId="36" fillId="2" borderId="2" xfId="0" applyNumberFormat="1" applyFont="1" applyFill="1" applyBorder="1" applyAlignment="1">
      <alignment horizontal="center" vertical="center"/>
    </xf>
    <xf numFmtId="0" fontId="69" fillId="2" borderId="2" xfId="0" applyFont="1" applyFill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2" fontId="69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" fontId="37" fillId="0" borderId="2" xfId="0" applyNumberFormat="1" applyFont="1" applyBorder="1"/>
    <xf numFmtId="2" fontId="21" fillId="0" borderId="2" xfId="0" applyNumberFormat="1" applyFont="1" applyBorder="1" applyAlignment="1">
      <alignment horizontal="center"/>
    </xf>
    <xf numFmtId="0" fontId="72" fillId="2" borderId="6" xfId="1" applyFont="1" applyFill="1" applyBorder="1" applyAlignment="1">
      <alignment horizontal="center" vertical="center"/>
    </xf>
    <xf numFmtId="0" fontId="72" fillId="2" borderId="6" xfId="1" applyFont="1" applyFill="1" applyBorder="1" applyAlignment="1">
      <alignment horizontal="center" vertical="center" wrapText="1"/>
    </xf>
    <xf numFmtId="0" fontId="48" fillId="2" borderId="2" xfId="1" applyFont="1" applyFill="1" applyBorder="1" applyAlignment="1">
      <alignment horizontal="center" vertical="center" wrapText="1"/>
    </xf>
    <xf numFmtId="1" fontId="48" fillId="2" borderId="2" xfId="1" applyNumberFormat="1" applyFont="1" applyFill="1" applyBorder="1" applyAlignment="1">
      <alignment horizontal="center" vertical="center"/>
    </xf>
    <xf numFmtId="0" fontId="37" fillId="2" borderId="2" xfId="1" applyFont="1" applyFill="1" applyBorder="1" applyAlignment="1">
      <alignment horizontal="center" vertical="center"/>
    </xf>
    <xf numFmtId="2" fontId="47" fillId="2" borderId="2" xfId="1" applyNumberFormat="1" applyFont="1" applyFill="1" applyBorder="1" applyAlignment="1">
      <alignment horizontal="center" vertical="center"/>
    </xf>
    <xf numFmtId="0" fontId="42" fillId="2" borderId="2" xfId="1" applyFont="1" applyFill="1" applyBorder="1" applyAlignment="1">
      <alignment horizontal="left"/>
    </xf>
    <xf numFmtId="1" fontId="42" fillId="2" borderId="2" xfId="1" applyNumberFormat="1" applyFont="1" applyFill="1" applyBorder="1" applyAlignment="1">
      <alignment horizontal="center"/>
    </xf>
    <xf numFmtId="0" fontId="41" fillId="2" borderId="2" xfId="1" applyFont="1" applyFill="1" applyBorder="1"/>
    <xf numFmtId="0" fontId="65" fillId="2" borderId="2" xfId="1" applyFont="1" applyFill="1" applyBorder="1"/>
    <xf numFmtId="0" fontId="42" fillId="2" borderId="2" xfId="1" applyFont="1" applyFill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42" fillId="0" borderId="3" xfId="1" applyFont="1" applyBorder="1" applyAlignment="1">
      <alignment horizontal="center" vertical="center" wrapText="1"/>
    </xf>
    <xf numFmtId="0" fontId="42" fillId="0" borderId="3" xfId="1" applyFont="1" applyBorder="1" applyAlignment="1">
      <alignment horizontal="right" vertical="center" wrapText="1"/>
    </xf>
    <xf numFmtId="0" fontId="35" fillId="0" borderId="2" xfId="1" applyFont="1" applyBorder="1" applyAlignment="1">
      <alignment horizontal="right"/>
    </xf>
    <xf numFmtId="0" fontId="35" fillId="0" borderId="2" xfId="1" applyFont="1" applyBorder="1" applyAlignment="1">
      <alignment vertical="center" wrapText="1"/>
    </xf>
    <xf numFmtId="0" fontId="5" fillId="0" borderId="2" xfId="1" applyFont="1" applyBorder="1"/>
    <xf numFmtId="0" fontId="5" fillId="2" borderId="2" xfId="1" applyFont="1" applyFill="1" applyBorder="1" applyAlignment="1">
      <alignment wrapText="1"/>
    </xf>
    <xf numFmtId="0" fontId="5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right"/>
    </xf>
    <xf numFmtId="0" fontId="8" fillId="2" borderId="2" xfId="1" applyFont="1" applyFill="1" applyBorder="1"/>
    <xf numFmtId="0" fontId="5" fillId="2" borderId="2" xfId="1" applyFont="1" applyFill="1" applyBorder="1" applyAlignment="1">
      <alignment horizontal="right"/>
    </xf>
    <xf numFmtId="0" fontId="5" fillId="2" borderId="2" xfId="1" applyFont="1" applyFill="1" applyBorder="1"/>
    <xf numFmtId="0" fontId="5" fillId="0" borderId="2" xfId="1" applyFont="1" applyBorder="1" applyAlignment="1">
      <alignment horizontal="right"/>
    </xf>
    <xf numFmtId="0" fontId="5" fillId="0" borderId="6" xfId="1" applyFont="1" applyBorder="1"/>
    <xf numFmtId="0" fontId="5" fillId="2" borderId="6" xfId="1" applyFont="1" applyFill="1" applyBorder="1" applyAlignment="1">
      <alignment wrapText="1"/>
    </xf>
    <xf numFmtId="0" fontId="8" fillId="2" borderId="6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right"/>
    </xf>
    <xf numFmtId="0" fontId="4" fillId="2" borderId="2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horizontal="right" vertical="center" wrapText="1"/>
    </xf>
    <xf numFmtId="0" fontId="5" fillId="2" borderId="5" xfId="1" applyFont="1" applyFill="1" applyBorder="1" applyAlignment="1">
      <alignment wrapText="1"/>
    </xf>
    <xf numFmtId="0" fontId="5" fillId="2" borderId="4" xfId="1" applyFont="1" applyFill="1" applyBorder="1"/>
    <xf numFmtId="0" fontId="5" fillId="0" borderId="4" xfId="1" applyFont="1" applyBorder="1"/>
    <xf numFmtId="0" fontId="8" fillId="0" borderId="2" xfId="1" applyFont="1" applyBorder="1" applyAlignment="1">
      <alignment horizontal="right"/>
    </xf>
    <xf numFmtId="0" fontId="35" fillId="0" borderId="2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horizontal="left" wrapText="1"/>
    </xf>
    <xf numFmtId="0" fontId="5" fillId="0" borderId="2" xfId="0" applyNumberFormat="1" applyFont="1" applyBorder="1"/>
    <xf numFmtId="49" fontId="3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left" vertical="top" wrapText="1"/>
    </xf>
    <xf numFmtId="0" fontId="73" fillId="0" borderId="3" xfId="0" applyFont="1" applyBorder="1" applyAlignment="1">
      <alignment horizontal="left" vertical="top" wrapText="1"/>
    </xf>
    <xf numFmtId="0" fontId="74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4" fillId="0" borderId="0" xfId="0" applyFont="1" applyBorder="1" applyAlignment="1">
      <alignment horizontal="left" vertical="top" wrapText="1"/>
    </xf>
    <xf numFmtId="0" fontId="0" fillId="0" borderId="2" xfId="0" applyBorder="1" applyAlignment="1"/>
    <xf numFmtId="0" fontId="61" fillId="0" borderId="21" xfId="0" applyFont="1" applyBorder="1" applyAlignment="1"/>
    <xf numFmtId="0" fontId="75" fillId="0" borderId="3" xfId="0" applyFont="1" applyBorder="1" applyAlignment="1">
      <alignment horizontal="center"/>
    </xf>
    <xf numFmtId="0" fontId="61" fillId="0" borderId="21" xfId="0" applyFont="1" applyBorder="1" applyAlignment="1">
      <alignment wrapText="1"/>
    </xf>
    <xf numFmtId="0" fontId="75" fillId="0" borderId="2" xfId="0" applyFont="1" applyBorder="1" applyAlignment="1">
      <alignment horizontal="center"/>
    </xf>
    <xf numFmtId="0" fontId="61" fillId="0" borderId="2" xfId="0" applyFont="1" applyBorder="1" applyAlignment="1">
      <alignment wrapText="1"/>
    </xf>
    <xf numFmtId="0" fontId="46" fillId="0" borderId="2" xfId="0" applyFont="1" applyBorder="1"/>
    <xf numFmtId="2" fontId="42" fillId="0" borderId="2" xfId="0" applyNumberFormat="1" applyFont="1" applyBorder="1"/>
    <xf numFmtId="0" fontId="0" fillId="0" borderId="6" xfId="0" applyBorder="1" applyAlignment="1">
      <alignment horizontal="center" vertical="center"/>
    </xf>
    <xf numFmtId="0" fontId="28" fillId="0" borderId="0" xfId="0" applyFont="1"/>
    <xf numFmtId="0" fontId="7" fillId="0" borderId="0" xfId="0" applyFont="1"/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7" fillId="0" borderId="2" xfId="0" applyFont="1" applyBorder="1"/>
    <xf numFmtId="49" fontId="5" fillId="0" borderId="2" xfId="0" applyNumberFormat="1" applyFont="1" applyBorder="1"/>
    <xf numFmtId="1" fontId="7" fillId="0" borderId="2" xfId="0" applyNumberFormat="1" applyFont="1" applyBorder="1"/>
    <xf numFmtId="1" fontId="7" fillId="0" borderId="2" xfId="0" applyNumberFormat="1" applyFont="1" applyBorder="1" applyAlignment="1">
      <alignment horizontal="left"/>
    </xf>
    <xf numFmtId="0" fontId="33" fillId="0" borderId="2" xfId="0" applyFont="1" applyBorder="1" applyAlignment="1"/>
    <xf numFmtId="12" fontId="76" fillId="0" borderId="2" xfId="0" applyNumberFormat="1" applyFont="1" applyBorder="1" applyAlignment="1">
      <alignment horizontal="left"/>
    </xf>
    <xf numFmtId="0" fontId="33" fillId="0" borderId="2" xfId="0" applyFont="1" applyBorder="1"/>
    <xf numFmtId="1" fontId="76" fillId="0" borderId="2" xfId="0" applyNumberFormat="1" applyFont="1" applyBorder="1" applyAlignment="1">
      <alignment horizontal="left"/>
    </xf>
    <xf numFmtId="2" fontId="35" fillId="0" borderId="2" xfId="0" applyNumberFormat="1" applyFont="1" applyBorder="1"/>
    <xf numFmtId="1" fontId="48" fillId="0" borderId="2" xfId="0" applyNumberFormat="1" applyFont="1" applyBorder="1" applyAlignment="1">
      <alignment horizontal="center"/>
    </xf>
    <xf numFmtId="166" fontId="47" fillId="0" borderId="2" xfId="0" applyNumberFormat="1" applyFont="1" applyBorder="1"/>
    <xf numFmtId="166" fontId="48" fillId="0" borderId="2" xfId="0" applyNumberFormat="1" applyFont="1" applyBorder="1" applyAlignment="1">
      <alignment horizontal="center"/>
    </xf>
    <xf numFmtId="49" fontId="50" fillId="0" borderId="2" xfId="0" applyNumberFormat="1" applyFont="1" applyBorder="1" applyAlignment="1" applyProtection="1">
      <alignment horizontal="center" wrapText="1" shrinkToFit="1" readingOrder="1"/>
    </xf>
    <xf numFmtId="49" fontId="50" fillId="0" borderId="2" xfId="0" applyNumberFormat="1" applyFont="1" applyBorder="1" applyAlignment="1" applyProtection="1">
      <alignment horizontal="left" wrapText="1" shrinkToFit="1" readingOrder="1"/>
    </xf>
    <xf numFmtId="14" fontId="50" fillId="0" borderId="2" xfId="0" applyNumberFormat="1" applyFont="1" applyBorder="1" applyAlignment="1" applyProtection="1">
      <alignment horizontal="center" wrapText="1" shrinkToFit="1" readingOrder="1"/>
    </xf>
    <xf numFmtId="2" fontId="50" fillId="0" borderId="2" xfId="0" applyNumberFormat="1" applyFont="1" applyBorder="1" applyAlignment="1" applyProtection="1">
      <alignment horizontal="center" wrapText="1" shrinkToFit="1" readingOrder="1"/>
    </xf>
    <xf numFmtId="1" fontId="50" fillId="2" borderId="2" xfId="0" applyNumberFormat="1" applyFont="1" applyFill="1" applyBorder="1" applyAlignment="1" applyProtection="1">
      <alignment horizontal="center" wrapText="1" shrinkToFit="1" readingOrder="1"/>
    </xf>
    <xf numFmtId="167" fontId="50" fillId="0" borderId="2" xfId="0" applyNumberFormat="1" applyFont="1" applyBorder="1" applyAlignment="1" applyProtection="1">
      <alignment horizontal="center" wrapText="1" shrinkToFit="1" readingOrder="1"/>
    </xf>
    <xf numFmtId="49" fontId="50" fillId="2" borderId="2" xfId="0" applyNumberFormat="1" applyFont="1" applyFill="1" applyBorder="1" applyAlignment="1" applyProtection="1">
      <alignment horizontal="left" wrapText="1" shrinkToFit="1" readingOrder="1"/>
    </xf>
    <xf numFmtId="49" fontId="50" fillId="0" borderId="2" xfId="0" applyNumberFormat="1" applyFont="1" applyBorder="1" applyAlignment="1">
      <alignment horizontal="left" wrapText="1" shrinkToFit="1" readingOrder="1"/>
    </xf>
    <xf numFmtId="14" fontId="50" fillId="0" borderId="2" xfId="0" applyNumberFormat="1" applyFont="1" applyBorder="1" applyAlignment="1">
      <alignment horizontal="center" wrapText="1" shrinkToFit="1" readingOrder="1"/>
    </xf>
    <xf numFmtId="167" fontId="50" fillId="0" borderId="2" xfId="0" applyNumberFormat="1" applyFont="1" applyBorder="1" applyAlignment="1">
      <alignment horizontal="right" wrapText="1" shrinkToFit="1" readingOrder="1"/>
    </xf>
    <xf numFmtId="49" fontId="79" fillId="0" borderId="2" xfId="0" applyNumberFormat="1" applyFont="1" applyBorder="1" applyAlignment="1">
      <alignment horizontal="left" wrapText="1" shrinkToFit="1" readingOrder="1"/>
    </xf>
    <xf numFmtId="14" fontId="79" fillId="0" borderId="2" xfId="0" applyNumberFormat="1" applyFont="1" applyBorder="1" applyAlignment="1">
      <alignment horizontal="center" wrapText="1" shrinkToFit="1" readingOrder="1"/>
    </xf>
    <xf numFmtId="167" fontId="79" fillId="0" borderId="2" xfId="0" applyNumberFormat="1" applyFont="1" applyBorder="1" applyAlignment="1">
      <alignment horizontal="right" wrapText="1" shrinkToFit="1" readingOrder="1"/>
    </xf>
    <xf numFmtId="1" fontId="79" fillId="2" borderId="2" xfId="0" applyNumberFormat="1" applyFont="1" applyFill="1" applyBorder="1" applyAlignment="1" applyProtection="1">
      <alignment horizontal="center" wrapText="1" shrinkToFit="1" readingOrder="1"/>
    </xf>
    <xf numFmtId="167" fontId="79" fillId="0" borderId="5" xfId="0" applyNumberFormat="1" applyFont="1" applyBorder="1" applyAlignment="1">
      <alignment horizontal="right" wrapText="1" shrinkToFit="1" readingOrder="1"/>
    </xf>
    <xf numFmtId="49" fontId="79" fillId="0" borderId="2" xfId="0" applyNumberFormat="1" applyFont="1" applyBorder="1" applyAlignment="1" applyProtection="1">
      <alignment horizontal="center" vertical="center" wrapText="1" shrinkToFit="1" readingOrder="1"/>
    </xf>
    <xf numFmtId="49" fontId="79" fillId="0" borderId="2" xfId="0" applyNumberFormat="1" applyFont="1" applyBorder="1" applyAlignment="1">
      <alignment horizontal="left" vertical="top" wrapText="1" shrinkToFit="1" readingOrder="1"/>
    </xf>
    <xf numFmtId="14" fontId="79" fillId="0" borderId="6" xfId="0" applyNumberFormat="1" applyFont="1" applyBorder="1" applyAlignment="1">
      <alignment horizontal="center" vertical="top" wrapText="1" shrinkToFit="1" readingOrder="1"/>
    </xf>
    <xf numFmtId="167" fontId="79" fillId="0" borderId="0" xfId="0" applyNumberFormat="1" applyFont="1" applyBorder="1" applyAlignment="1">
      <alignment horizontal="right" vertical="top" wrapText="1" shrinkToFit="1" readingOrder="1"/>
    </xf>
    <xf numFmtId="1" fontId="79" fillId="2" borderId="2" xfId="0" applyNumberFormat="1" applyFont="1" applyFill="1" applyBorder="1" applyAlignment="1" applyProtection="1">
      <alignment horizontal="center" vertical="center" wrapText="1" shrinkToFit="1" readingOrder="1"/>
    </xf>
    <xf numFmtId="167" fontId="79" fillId="0" borderId="2" xfId="0" applyNumberFormat="1" applyFont="1" applyBorder="1" applyAlignment="1" applyProtection="1">
      <alignment horizontal="center" vertical="center" wrapText="1" shrinkToFit="1" readingOrder="1"/>
    </xf>
    <xf numFmtId="1" fontId="79" fillId="0" borderId="2" xfId="0" applyNumberFormat="1" applyFont="1" applyBorder="1" applyAlignment="1" applyProtection="1">
      <alignment horizontal="center" vertical="center" wrapText="1" shrinkToFit="1" readingOrder="1"/>
    </xf>
    <xf numFmtId="0" fontId="78" fillId="4" borderId="2" xfId="0" applyNumberFormat="1" applyFont="1" applyFill="1" applyBorder="1" applyAlignment="1" applyProtection="1">
      <alignment horizontal="center" vertical="center" wrapText="1" shrinkToFit="1" readingOrder="1"/>
    </xf>
    <xf numFmtId="1" fontId="78" fillId="5" borderId="2" xfId="0" applyNumberFormat="1" applyFont="1" applyFill="1" applyBorder="1" applyAlignment="1" applyProtection="1">
      <alignment horizontal="center" vertical="center" wrapText="1" shrinkToFit="1" readingOrder="1"/>
    </xf>
    <xf numFmtId="0" fontId="9" fillId="0" borderId="0" xfId="0" applyFont="1" applyAlignment="1">
      <alignment horizontal="center"/>
    </xf>
    <xf numFmtId="0" fontId="9" fillId="0" borderId="0" xfId="0" applyFont="1"/>
    <xf numFmtId="0" fontId="8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81" fillId="0" borderId="2" xfId="6" applyFont="1" applyBorder="1" applyAlignment="1">
      <alignment horizontal="center" vertical="center" wrapText="1"/>
    </xf>
    <xf numFmtId="0" fontId="81" fillId="0" borderId="4" xfId="6" applyFont="1" applyBorder="1" applyAlignment="1">
      <alignment horizontal="center" vertical="center" wrapText="1"/>
    </xf>
    <xf numFmtId="1" fontId="82" fillId="0" borderId="2" xfId="6" applyNumberFormat="1" applyFont="1" applyBorder="1" applyAlignment="1">
      <alignment horizontal="left" vertical="center" wrapText="1"/>
    </xf>
    <xf numFmtId="0" fontId="83" fillId="0" borderId="2" xfId="0" applyFont="1" applyBorder="1" applyAlignment="1">
      <alignment vertical="center"/>
    </xf>
    <xf numFmtId="0" fontId="72" fillId="0" borderId="2" xfId="0" applyFont="1" applyBorder="1" applyAlignment="1">
      <alignment vertical="center"/>
    </xf>
    <xf numFmtId="0" fontId="81" fillId="0" borderId="4" xfId="6" applyFont="1" applyBorder="1" applyAlignment="1" applyProtection="1">
      <alignment horizontal="left" vertical="center" wrapText="1"/>
      <protection locked="0"/>
    </xf>
    <xf numFmtId="1" fontId="84" fillId="0" borderId="2" xfId="6" applyNumberFormat="1" applyFont="1" applyBorder="1" applyAlignment="1">
      <alignment horizontal="left" vertical="center" wrapText="1"/>
    </xf>
    <xf numFmtId="0" fontId="85" fillId="0" borderId="2" xfId="0" applyFont="1" applyBorder="1" applyAlignment="1">
      <alignment vertical="center"/>
    </xf>
    <xf numFmtId="2" fontId="85" fillId="0" borderId="2" xfId="0" applyNumberFormat="1" applyFont="1" applyBorder="1" applyAlignment="1">
      <alignment vertical="center"/>
    </xf>
    <xf numFmtId="2" fontId="72" fillId="0" borderId="2" xfId="0" applyNumberFormat="1" applyFont="1" applyBorder="1" applyAlignment="1">
      <alignment vertical="center"/>
    </xf>
    <xf numFmtId="0" fontId="81" fillId="0" borderId="4" xfId="6" applyFont="1" applyBorder="1" applyAlignment="1">
      <alignment horizontal="left" vertical="center" wrapText="1"/>
    </xf>
    <xf numFmtId="0" fontId="81" fillId="0" borderId="2" xfId="6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1" fontId="32" fillId="0" borderId="2" xfId="0" applyNumberFormat="1" applyFont="1" applyBorder="1" applyAlignment="1">
      <alignment horizontal="left"/>
    </xf>
    <xf numFmtId="0" fontId="71" fillId="0" borderId="2" xfId="0" applyFont="1" applyBorder="1"/>
    <xf numFmtId="0" fontId="86" fillId="0" borderId="2" xfId="0" applyFont="1" applyBorder="1"/>
    <xf numFmtId="0" fontId="8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84" fillId="0" borderId="2" xfId="0" applyNumberFormat="1" applyFont="1" applyBorder="1" applyAlignment="1">
      <alignment vertical="center"/>
    </xf>
    <xf numFmtId="164" fontId="84" fillId="0" borderId="2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49" fontId="83" fillId="0" borderId="2" xfId="0" applyNumberFormat="1" applyFont="1" applyBorder="1" applyAlignment="1">
      <alignment vertical="center"/>
    </xf>
    <xf numFmtId="164" fontId="15" fillId="0" borderId="2" xfId="0" applyNumberFormat="1" applyFont="1" applyBorder="1" applyAlignment="1">
      <alignment vertical="center"/>
    </xf>
    <xf numFmtId="164" fontId="85" fillId="0" borderId="2" xfId="0" applyNumberFormat="1" applyFont="1" applyBorder="1" applyAlignment="1">
      <alignment vertical="center"/>
    </xf>
    <xf numFmtId="0" fontId="84" fillId="0" borderId="2" xfId="6" applyFont="1" applyBorder="1" applyAlignment="1">
      <alignment horizontal="left" vertical="center" wrapText="1"/>
    </xf>
    <xf numFmtId="0" fontId="84" fillId="0" borderId="2" xfId="6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/>
    </xf>
    <xf numFmtId="0" fontId="2" fillId="0" borderId="2" xfId="0" applyFont="1" applyBorder="1"/>
    <xf numFmtId="0" fontId="65" fillId="0" borderId="2" xfId="0" applyFont="1" applyBorder="1" applyAlignment="1">
      <alignment vertical="center" wrapText="1"/>
    </xf>
    <xf numFmtId="0" fontId="65" fillId="0" borderId="2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/>
    </xf>
    <xf numFmtId="0" fontId="42" fillId="0" borderId="3" xfId="7" applyFont="1" applyBorder="1" applyAlignment="1">
      <alignment horizontal="center" vertical="center" wrapText="1"/>
    </xf>
    <xf numFmtId="0" fontId="42" fillId="0" borderId="20" xfId="7" applyFont="1" applyBorder="1" applyAlignment="1">
      <alignment horizontal="center" vertical="center" wrapText="1"/>
    </xf>
    <xf numFmtId="0" fontId="42" fillId="0" borderId="2" xfId="7" applyFont="1" applyBorder="1" applyAlignment="1">
      <alignment horizontal="center" vertical="top" wrapText="1"/>
    </xf>
    <xf numFmtId="0" fontId="42" fillId="0" borderId="2" xfId="7" applyFont="1" applyBorder="1" applyAlignment="1">
      <alignment horizontal="center" vertical="top"/>
    </xf>
    <xf numFmtId="0" fontId="42" fillId="0" borderId="2" xfId="7" applyFont="1" applyBorder="1" applyAlignment="1">
      <alignment vertical="top" wrapText="1"/>
    </xf>
    <xf numFmtId="0" fontId="42" fillId="2" borderId="2" xfId="8" applyFont="1" applyFill="1" applyBorder="1" applyAlignment="1">
      <alignment wrapText="1"/>
    </xf>
    <xf numFmtId="0" fontId="65" fillId="2" borderId="22" xfId="7" applyFont="1" applyFill="1" applyBorder="1" applyAlignment="1">
      <alignment horizontal="justify" vertical="top" wrapText="1"/>
    </xf>
    <xf numFmtId="0" fontId="65" fillId="2" borderId="2" xfId="7" applyFont="1" applyFill="1" applyBorder="1" applyAlignment="1">
      <alignment horizontal="center" vertical="center" wrapText="1"/>
    </xf>
    <xf numFmtId="168" fontId="42" fillId="2" borderId="2" xfId="8" applyNumberFormat="1" applyFont="1" applyFill="1" applyBorder="1" applyAlignment="1">
      <alignment horizontal="left" vertical="center" wrapText="1"/>
    </xf>
    <xf numFmtId="0" fontId="65" fillId="2" borderId="22" xfId="7" applyFont="1" applyFill="1" applyBorder="1" applyAlignment="1">
      <alignment horizontal="center" vertical="center" wrapText="1"/>
    </xf>
    <xf numFmtId="3" fontId="42" fillId="2" borderId="2" xfId="8" applyNumberFormat="1" applyFont="1" applyFill="1" applyBorder="1" applyAlignment="1">
      <alignment horizontal="center" vertical="center" wrapText="1"/>
    </xf>
    <xf numFmtId="0" fontId="65" fillId="2" borderId="22" xfId="7" applyNumberFormat="1" applyFont="1" applyFill="1" applyBorder="1" applyAlignment="1">
      <alignment horizontal="center" vertical="center" wrapText="1"/>
    </xf>
    <xf numFmtId="0" fontId="65" fillId="2" borderId="23" xfId="7" applyFont="1" applyFill="1" applyBorder="1" applyAlignment="1">
      <alignment horizontal="justify" vertical="top" wrapText="1"/>
    </xf>
    <xf numFmtId="0" fontId="65" fillId="2" borderId="23" xfId="7" applyFont="1" applyFill="1" applyBorder="1" applyAlignment="1">
      <alignment horizontal="center" vertical="center" wrapText="1"/>
    </xf>
    <xf numFmtId="0" fontId="65" fillId="2" borderId="24" xfId="7" applyNumberFormat="1" applyFont="1" applyFill="1" applyBorder="1" applyAlignment="1">
      <alignment horizontal="center" vertical="center" wrapText="1"/>
    </xf>
    <xf numFmtId="3" fontId="42" fillId="2" borderId="3" xfId="8" applyNumberFormat="1" applyFont="1" applyFill="1" applyBorder="1" applyAlignment="1">
      <alignment horizontal="center" vertical="center" wrapText="1"/>
    </xf>
    <xf numFmtId="0" fontId="65" fillId="2" borderId="2" xfId="7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wrapText="1"/>
    </xf>
    <xf numFmtId="0" fontId="65" fillId="2" borderId="24" xfId="7" applyFont="1" applyFill="1" applyBorder="1" applyAlignment="1">
      <alignment horizontal="justify" vertical="top" wrapText="1"/>
    </xf>
    <xf numFmtId="0" fontId="65" fillId="2" borderId="24" xfId="7" applyFont="1" applyFill="1" applyBorder="1" applyAlignment="1">
      <alignment horizontal="center" vertical="center" wrapText="1"/>
    </xf>
    <xf numFmtId="0" fontId="65" fillId="2" borderId="0" xfId="7" applyNumberFormat="1" applyFont="1" applyFill="1" applyBorder="1" applyAlignment="1">
      <alignment horizontal="center" vertical="center" wrapText="1"/>
    </xf>
    <xf numFmtId="3" fontId="42" fillId="2" borderId="6" xfId="8" applyNumberFormat="1" applyFont="1" applyFill="1" applyBorder="1" applyAlignment="1">
      <alignment horizontal="center" vertical="center" wrapText="1"/>
    </xf>
    <xf numFmtId="0" fontId="65" fillId="2" borderId="23" xfId="7" applyNumberFormat="1" applyFont="1" applyFill="1" applyBorder="1" applyAlignment="1">
      <alignment horizontal="center" vertical="center" wrapText="1"/>
    </xf>
    <xf numFmtId="0" fontId="65" fillId="2" borderId="25" xfId="7" applyFont="1" applyFill="1" applyBorder="1" applyAlignment="1">
      <alignment horizontal="justify" vertical="top" wrapText="1"/>
    </xf>
    <xf numFmtId="0" fontId="65" fillId="2" borderId="23" xfId="7" applyFont="1" applyFill="1" applyBorder="1" applyAlignment="1">
      <alignment vertical="top" wrapText="1"/>
    </xf>
    <xf numFmtId="0" fontId="65" fillId="2" borderId="24" xfId="7" applyFont="1" applyFill="1" applyBorder="1" applyAlignment="1">
      <alignment vertical="top" wrapText="1"/>
    </xf>
    <xf numFmtId="0" fontId="65" fillId="2" borderId="22" xfId="7" applyFont="1" applyFill="1" applyBorder="1" applyAlignment="1">
      <alignment vertical="top" wrapText="1"/>
    </xf>
    <xf numFmtId="0" fontId="42" fillId="2" borderId="2" xfId="8" applyFont="1" applyFill="1" applyBorder="1" applyAlignment="1">
      <alignment vertical="top" wrapText="1"/>
    </xf>
    <xf numFmtId="0" fontId="65" fillId="2" borderId="23" xfId="7" applyFont="1" applyFill="1" applyBorder="1" applyAlignment="1">
      <alignment horizontal="left" vertical="top" wrapText="1"/>
    </xf>
    <xf numFmtId="0" fontId="65" fillId="2" borderId="2" xfId="7" applyFont="1" applyFill="1" applyBorder="1" applyAlignment="1">
      <alignment horizontal="center" vertical="top" wrapText="1"/>
    </xf>
    <xf numFmtId="168" fontId="42" fillId="2" borderId="2" xfId="8" applyNumberFormat="1" applyFont="1" applyFill="1" applyBorder="1" applyAlignment="1">
      <alignment horizontal="left" vertical="top" wrapText="1"/>
    </xf>
    <xf numFmtId="0" fontId="65" fillId="2" borderId="23" xfId="7" applyFont="1" applyFill="1" applyBorder="1" applyAlignment="1">
      <alignment horizontal="center" vertical="top" wrapText="1"/>
    </xf>
    <xf numFmtId="3" fontId="42" fillId="2" borderId="2" xfId="8" applyNumberFormat="1" applyFont="1" applyFill="1" applyBorder="1" applyAlignment="1">
      <alignment horizontal="center" vertical="top" wrapText="1"/>
    </xf>
    <xf numFmtId="0" fontId="65" fillId="2" borderId="23" xfId="7" applyNumberFormat="1" applyFont="1" applyFill="1" applyBorder="1" applyAlignment="1">
      <alignment horizontal="center" vertical="top" wrapText="1"/>
    </xf>
    <xf numFmtId="0" fontId="42" fillId="2" borderId="2" xfId="8" applyFont="1" applyFill="1" applyBorder="1" applyAlignment="1">
      <alignment horizontal="right" vertical="center" wrapText="1"/>
    </xf>
    <xf numFmtId="168" fontId="65" fillId="2" borderId="2" xfId="7" applyNumberFormat="1" applyFont="1" applyFill="1" applyBorder="1" applyAlignment="1">
      <alignment horizontal="left" vertical="center" wrapText="1"/>
    </xf>
    <xf numFmtId="0" fontId="65" fillId="2" borderId="26" xfId="7" applyFont="1" applyFill="1" applyBorder="1" applyAlignment="1">
      <alignment horizontal="center" vertical="center" wrapText="1"/>
    </xf>
    <xf numFmtId="0" fontId="65" fillId="2" borderId="26" xfId="7" applyNumberFormat="1" applyFont="1" applyFill="1" applyBorder="1" applyAlignment="1">
      <alignment horizontal="center" vertical="center" wrapText="1"/>
    </xf>
    <xf numFmtId="0" fontId="42" fillId="2" borderId="2" xfId="8" applyFont="1" applyFill="1" applyBorder="1" applyAlignment="1">
      <alignment vertical="center" wrapText="1"/>
    </xf>
    <xf numFmtId="3" fontId="65" fillId="2" borderId="2" xfId="7" applyNumberFormat="1" applyFont="1" applyFill="1" applyBorder="1" applyAlignment="1">
      <alignment horizontal="center" vertical="center" wrapText="1"/>
    </xf>
    <xf numFmtId="0" fontId="65" fillId="2" borderId="12" xfId="7" applyFont="1" applyFill="1" applyBorder="1" applyAlignment="1">
      <alignment horizontal="center" vertical="center" wrapText="1"/>
    </xf>
    <xf numFmtId="0" fontId="65" fillId="2" borderId="12" xfId="7" applyNumberFormat="1" applyFont="1" applyFill="1" applyBorder="1" applyAlignment="1">
      <alignment horizontal="center" vertical="center" wrapText="1"/>
    </xf>
    <xf numFmtId="0" fontId="65" fillId="2" borderId="12" xfId="7" applyFont="1" applyFill="1" applyBorder="1" applyAlignment="1">
      <alignment vertical="top" wrapText="1"/>
    </xf>
    <xf numFmtId="168" fontId="65" fillId="2" borderId="2" xfId="7" applyNumberFormat="1" applyFont="1" applyFill="1" applyBorder="1" applyAlignment="1">
      <alignment horizontal="left" vertical="top" wrapText="1"/>
    </xf>
    <xf numFmtId="0" fontId="65" fillId="2" borderId="12" xfId="7" applyFont="1" applyFill="1" applyBorder="1" applyAlignment="1">
      <alignment horizontal="center" vertical="top" wrapText="1"/>
    </xf>
    <xf numFmtId="0" fontId="65" fillId="2" borderId="12" xfId="7" applyNumberFormat="1" applyFont="1" applyFill="1" applyBorder="1" applyAlignment="1">
      <alignment horizontal="center" vertical="top" wrapText="1"/>
    </xf>
    <xf numFmtId="0" fontId="65" fillId="2" borderId="25" xfId="7" applyFont="1" applyFill="1" applyBorder="1" applyAlignment="1">
      <alignment vertical="top" wrapText="1"/>
    </xf>
    <xf numFmtId="0" fontId="65" fillId="2" borderId="25" xfId="7" applyFont="1" applyFill="1" applyBorder="1" applyAlignment="1">
      <alignment horizontal="center" vertical="center" wrapText="1"/>
    </xf>
    <xf numFmtId="0" fontId="65" fillId="2" borderId="25" xfId="7" applyNumberFormat="1" applyFont="1" applyFill="1" applyBorder="1" applyAlignment="1">
      <alignment horizontal="center" vertical="center" wrapText="1"/>
    </xf>
    <xf numFmtId="0" fontId="65" fillId="2" borderId="26" xfId="7" applyFont="1" applyFill="1" applyBorder="1" applyAlignment="1">
      <alignment vertical="top" wrapText="1"/>
    </xf>
    <xf numFmtId="0" fontId="65" fillId="2" borderId="22" xfId="7" applyFont="1" applyFill="1" applyBorder="1" applyAlignment="1">
      <alignment horizontal="center" vertical="top" wrapText="1"/>
    </xf>
    <xf numFmtId="0" fontId="65" fillId="2" borderId="22" xfId="7" applyNumberFormat="1" applyFont="1" applyFill="1" applyBorder="1" applyAlignment="1">
      <alignment horizontal="center" vertical="top" wrapText="1"/>
    </xf>
    <xf numFmtId="0" fontId="42" fillId="2" borderId="3" xfId="8" applyFont="1" applyFill="1" applyBorder="1" applyAlignment="1">
      <alignment wrapText="1"/>
    </xf>
    <xf numFmtId="168" fontId="65" fillId="2" borderId="3" xfId="7" applyNumberFormat="1" applyFont="1" applyFill="1" applyBorder="1" applyAlignment="1">
      <alignment horizontal="left" vertical="center" wrapText="1"/>
    </xf>
    <xf numFmtId="0" fontId="65" fillId="2" borderId="2" xfId="7" applyFont="1" applyFill="1" applyBorder="1" applyAlignment="1">
      <alignment wrapText="1"/>
    </xf>
    <xf numFmtId="0" fontId="65" fillId="2" borderId="2" xfId="7" applyFont="1" applyFill="1" applyBorder="1" applyAlignment="1">
      <alignment vertical="top" wrapText="1"/>
    </xf>
    <xf numFmtId="3" fontId="65" fillId="2" borderId="2" xfId="7" applyNumberFormat="1" applyFont="1" applyFill="1" applyBorder="1" applyAlignment="1">
      <alignment horizontal="center" vertical="top" wrapText="1"/>
    </xf>
    <xf numFmtId="0" fontId="65" fillId="2" borderId="6" xfId="7" applyFont="1" applyFill="1" applyBorder="1" applyAlignment="1">
      <alignment horizontal="center" vertical="center" wrapText="1"/>
    </xf>
    <xf numFmtId="0" fontId="65" fillId="2" borderId="6" xfId="7" applyNumberFormat="1" applyFont="1" applyFill="1" applyBorder="1" applyAlignment="1">
      <alignment horizontal="center" vertical="center" wrapText="1"/>
    </xf>
    <xf numFmtId="0" fontId="65" fillId="2" borderId="2" xfId="7" applyFont="1" applyFill="1" applyBorder="1" applyAlignment="1">
      <alignment horizontal="left" vertical="center" wrapText="1"/>
    </xf>
    <xf numFmtId="0" fontId="47" fillId="2" borderId="2" xfId="0" applyFont="1" applyFill="1" applyBorder="1" applyAlignment="1">
      <alignment horizontal="center" wrapText="1"/>
    </xf>
    <xf numFmtId="0" fontId="47" fillId="2" borderId="2" xfId="0" applyFont="1" applyFill="1" applyBorder="1" applyAlignment="1">
      <alignment horizontal="center" vertical="center" wrapText="1"/>
    </xf>
    <xf numFmtId="3" fontId="47" fillId="2" borderId="2" xfId="0" applyNumberFormat="1" applyFont="1" applyFill="1" applyBorder="1" applyAlignment="1">
      <alignment horizontal="left" wrapText="1"/>
    </xf>
    <xf numFmtId="3" fontId="34" fillId="2" borderId="2" xfId="0" applyNumberFormat="1" applyFont="1" applyFill="1" applyBorder="1" applyAlignment="1">
      <alignment horizontal="center" vertical="center" wrapText="1"/>
    </xf>
    <xf numFmtId="0" fontId="65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65" fillId="0" borderId="2" xfId="7" applyFont="1" applyBorder="1" applyAlignment="1">
      <alignment wrapText="1"/>
    </xf>
    <xf numFmtId="0" fontId="65" fillId="0" borderId="2" xfId="7" applyFont="1" applyBorder="1" applyAlignment="1">
      <alignment horizontal="center" vertical="center" wrapText="1"/>
    </xf>
    <xf numFmtId="168" fontId="65" fillId="0" borderId="2" xfId="7" applyNumberFormat="1" applyFont="1" applyBorder="1" applyAlignment="1">
      <alignment horizontal="left" vertical="center" wrapText="1"/>
    </xf>
    <xf numFmtId="3" fontId="65" fillId="0" borderId="2" xfId="7" applyNumberFormat="1" applyFont="1" applyBorder="1" applyAlignment="1">
      <alignment horizontal="center" vertical="center" wrapText="1"/>
    </xf>
    <xf numFmtId="0" fontId="65" fillId="0" borderId="2" xfId="7" applyNumberFormat="1" applyFont="1" applyBorder="1" applyAlignment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2" fillId="0" borderId="20" xfId="0" applyFont="1" applyBorder="1" applyAlignment="1">
      <alignment vertical="center" wrapText="1"/>
    </xf>
    <xf numFmtId="0" fontId="32" fillId="0" borderId="4" xfId="0" applyFont="1" applyBorder="1" applyAlignment="1"/>
    <xf numFmtId="0" fontId="32" fillId="0" borderId="5" xfId="0" applyFont="1" applyBorder="1" applyAlignment="1"/>
    <xf numFmtId="0" fontId="32" fillId="0" borderId="7" xfId="0" applyFont="1" applyBorder="1" applyAlignment="1"/>
    <xf numFmtId="0" fontId="32" fillId="0" borderId="6" xfId="0" applyFont="1" applyBorder="1" applyAlignment="1">
      <alignment vertical="center" wrapText="1"/>
    </xf>
    <xf numFmtId="0" fontId="32" fillId="0" borderId="2" xfId="0" applyFont="1" applyBorder="1" applyAlignment="1">
      <alignment horizontal="left" wrapText="1"/>
    </xf>
    <xf numFmtId="1" fontId="10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vertical="center" wrapText="1"/>
    </xf>
    <xf numFmtId="164" fontId="9" fillId="0" borderId="2" xfId="0" applyNumberFormat="1" applyFont="1" applyBorder="1"/>
    <xf numFmtId="0" fontId="1" fillId="0" borderId="0" xfId="1" applyFont="1" applyAlignment="1">
      <alignment vertical="center"/>
    </xf>
    <xf numFmtId="0" fontId="65" fillId="0" borderId="2" xfId="1" applyFont="1" applyBorder="1" applyAlignment="1">
      <alignment horizontal="center" vertical="center"/>
    </xf>
    <xf numFmtId="0" fontId="42" fillId="0" borderId="2" xfId="1" applyFont="1" applyBorder="1" applyAlignment="1">
      <alignment horizontal="center" vertical="center"/>
    </xf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65" fillId="0" borderId="0" xfId="0" applyFont="1"/>
    <xf numFmtId="0" fontId="42" fillId="0" borderId="0" xfId="0" applyFont="1" applyBorder="1" applyAlignment="1">
      <alignment horizontal="center"/>
    </xf>
    <xf numFmtId="0" fontId="42" fillId="0" borderId="0" xfId="0" applyFont="1" applyBorder="1"/>
    <xf numFmtId="0" fontId="87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/>
    </xf>
    <xf numFmtId="0" fontId="24" fillId="0" borderId="2" xfId="0" applyFont="1" applyBorder="1" applyAlignment="1">
      <alignment horizontal="center" vertical="center" wrapText="1"/>
    </xf>
    <xf numFmtId="0" fontId="57" fillId="0" borderId="0" xfId="0" applyFont="1"/>
    <xf numFmtId="0" fontId="88" fillId="0" borderId="2" xfId="0" applyFont="1" applyBorder="1" applyAlignment="1">
      <alignment horizontal="left" vertical="center" wrapText="1"/>
    </xf>
    <xf numFmtId="0" fontId="88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35" fillId="0" borderId="2" xfId="0" applyFont="1" applyBorder="1"/>
    <xf numFmtId="0" fontId="35" fillId="2" borderId="2" xfId="0" applyFont="1" applyFill="1" applyBorder="1" applyAlignment="1">
      <alignment horizontal="right"/>
    </xf>
    <xf numFmtId="0" fontId="35" fillId="0" borderId="4" xfId="0" applyFont="1" applyBorder="1" applyAlignment="1">
      <alignment horizontal="right"/>
    </xf>
    <xf numFmtId="0" fontId="34" fillId="0" borderId="2" xfId="0" applyFont="1" applyBorder="1"/>
    <xf numFmtId="0" fontId="34" fillId="0" borderId="5" xfId="0" applyFont="1" applyBorder="1"/>
    <xf numFmtId="0" fontId="34" fillId="0" borderId="4" xfId="0" applyFont="1" applyBorder="1"/>
    <xf numFmtId="0" fontId="34" fillId="0" borderId="7" xfId="0" applyFont="1" applyBorder="1"/>
    <xf numFmtId="0" fontId="34" fillId="0" borderId="6" xfId="0" applyFont="1" applyBorder="1"/>
    <xf numFmtId="0" fontId="34" fillId="0" borderId="27" xfId="0" applyFont="1" applyBorder="1"/>
    <xf numFmtId="0" fontId="34" fillId="0" borderId="20" xfId="0" applyFont="1" applyBorder="1"/>
    <xf numFmtId="0" fontId="8" fillId="0" borderId="0" xfId="0" applyFont="1"/>
    <xf numFmtId="0" fontId="34" fillId="0" borderId="3" xfId="0" applyFont="1" applyBorder="1"/>
    <xf numFmtId="0" fontId="34" fillId="0" borderId="28" xfId="0" applyFont="1" applyBorder="1"/>
    <xf numFmtId="0" fontId="34" fillId="0" borderId="0" xfId="0" applyFont="1"/>
    <xf numFmtId="0" fontId="34" fillId="0" borderId="8" xfId="0" applyFont="1" applyBorder="1"/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1" fontId="9" fillId="0" borderId="2" xfId="0" applyNumberFormat="1" applyFont="1" applyBorder="1"/>
    <xf numFmtId="1" fontId="9" fillId="0" borderId="2" xfId="0" applyNumberFormat="1" applyFont="1" applyBorder="1" applyAlignment="1">
      <alignment horizontal="left"/>
    </xf>
    <xf numFmtId="0" fontId="48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0" fillId="0" borderId="3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0" fillId="0" borderId="31" xfId="0" applyFont="1" applyBorder="1" applyAlignment="1">
      <alignment horizontal="center" vertical="center" wrapText="1"/>
    </xf>
    <xf numFmtId="0" fontId="90" fillId="0" borderId="2" xfId="0" applyFont="1" applyBorder="1" applyAlignment="1">
      <alignment horizontal="center" vertical="center" wrapText="1"/>
    </xf>
    <xf numFmtId="0" fontId="8" fillId="0" borderId="6" xfId="0" applyFont="1" applyBorder="1"/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 wrapText="1"/>
    </xf>
    <xf numFmtId="1" fontId="34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 wrapText="1"/>
    </xf>
    <xf numFmtId="49" fontId="70" fillId="0" borderId="2" xfId="0" applyNumberFormat="1" applyFont="1" applyBorder="1" applyAlignment="1">
      <alignment horizontal="center" vertical="center"/>
    </xf>
    <xf numFmtId="2" fontId="69" fillId="0" borderId="2" xfId="0" applyNumberFormat="1" applyFont="1" applyBorder="1" applyAlignment="1">
      <alignment horizontal="center" vertical="center"/>
    </xf>
    <xf numFmtId="1" fontId="71" fillId="0" borderId="2" xfId="0" applyNumberFormat="1" applyFont="1" applyBorder="1" applyAlignment="1">
      <alignment horizontal="center" vertical="center"/>
    </xf>
    <xf numFmtId="0" fontId="69" fillId="0" borderId="2" xfId="0" applyFont="1" applyBorder="1" applyAlignment="1">
      <alignment horizontal="center" vertical="center"/>
    </xf>
    <xf numFmtId="1" fontId="71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/>
    </xf>
    <xf numFmtId="169" fontId="48" fillId="0" borderId="2" xfId="0" applyNumberFormat="1" applyFont="1" applyBorder="1"/>
    <xf numFmtId="49" fontId="5" fillId="0" borderId="2" xfId="0" applyNumberFormat="1" applyFont="1" applyBorder="1" applyAlignment="1">
      <alignment horizontal="center" vertical="center" wrapText="1"/>
    </xf>
    <xf numFmtId="0" fontId="3" fillId="0" borderId="0" xfId="0" applyFont="1"/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0" fillId="6" borderId="2" xfId="0" applyNumberFormat="1" applyFont="1" applyFill="1" applyBorder="1" applyAlignment="1">
      <alignment horizontal="right" vertical="center" wrapText="1"/>
    </xf>
    <xf numFmtId="0" fontId="20" fillId="0" borderId="2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7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2" borderId="2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 wrapText="1"/>
    </xf>
    <xf numFmtId="0" fontId="20" fillId="0" borderId="6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right" vertical="center"/>
    </xf>
    <xf numFmtId="0" fontId="20" fillId="0" borderId="2" xfId="0" applyFont="1" applyBorder="1" applyAlignment="1"/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/>
    <xf numFmtId="0" fontId="25" fillId="0" borderId="2" xfId="0" applyFont="1" applyBorder="1" applyAlignment="1">
      <alignment vertical="center"/>
    </xf>
    <xf numFmtId="0" fontId="20" fillId="0" borderId="2" xfId="2" applyFont="1" applyBorder="1" applyAlignment="1"/>
    <xf numFmtId="0" fontId="20" fillId="0" borderId="2" xfId="2" applyFont="1" applyBorder="1" applyAlignment="1">
      <alignment horizontal="right"/>
    </xf>
    <xf numFmtId="0" fontId="20" fillId="0" borderId="5" xfId="0" applyFont="1" applyBorder="1" applyAlignment="1">
      <alignment vertical="center"/>
    </xf>
    <xf numFmtId="164" fontId="22" fillId="0" borderId="2" xfId="0" applyNumberFormat="1" applyFont="1" applyBorder="1" applyAlignment="1">
      <alignment vertical="center"/>
    </xf>
    <xf numFmtId="49" fontId="35" fillId="0" borderId="6" xfId="0" applyNumberFormat="1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1" fontId="0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/>
    <xf numFmtId="0" fontId="92" fillId="0" borderId="2" xfId="0" applyFont="1" applyBorder="1"/>
    <xf numFmtId="0" fontId="28" fillId="0" borderId="2" xfId="0" applyFont="1" applyBorder="1" applyAlignment="1">
      <alignment horizontal="center"/>
    </xf>
    <xf numFmtId="0" fontId="48" fillId="0" borderId="2" xfId="0" applyFont="1" applyBorder="1"/>
    <xf numFmtId="0" fontId="28" fillId="2" borderId="0" xfId="0" applyFont="1" applyFill="1"/>
    <xf numFmtId="0" fontId="28" fillId="2" borderId="0" xfId="0" applyFont="1" applyFill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4" fillId="2" borderId="0" xfId="0" applyFont="1" applyFill="1"/>
    <xf numFmtId="0" fontId="2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2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right"/>
    </xf>
    <xf numFmtId="0" fontId="28" fillId="2" borderId="2" xfId="0" applyFont="1" applyFill="1" applyBorder="1"/>
    <xf numFmtId="0" fontId="5" fillId="2" borderId="5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right" vertical="top" wrapText="1"/>
    </xf>
    <xf numFmtId="0" fontId="20" fillId="2" borderId="2" xfId="0" applyFont="1" applyFill="1" applyBorder="1" applyAlignment="1">
      <alignment vertical="center"/>
    </xf>
    <xf numFmtId="0" fontId="26" fillId="2" borderId="2" xfId="0" applyFont="1" applyFill="1" applyBorder="1" applyAlignment="1">
      <alignment horizontal="center"/>
    </xf>
    <xf numFmtId="0" fontId="96" fillId="2" borderId="2" xfId="0" applyFont="1" applyFill="1" applyBorder="1"/>
    <xf numFmtId="0" fontId="96" fillId="2" borderId="2" xfId="0" applyFont="1" applyFill="1" applyBorder="1" applyAlignment="1">
      <alignment horizontal="center"/>
    </xf>
    <xf numFmtId="1" fontId="96" fillId="2" borderId="2" xfId="0" applyNumberFormat="1" applyFont="1" applyFill="1" applyBorder="1"/>
    <xf numFmtId="0" fontId="5" fillId="2" borderId="2" xfId="3" applyFont="1" applyFill="1" applyBorder="1" applyAlignment="1">
      <alignment horizontal="left" vertical="center"/>
    </xf>
    <xf numFmtId="0" fontId="95" fillId="2" borderId="2" xfId="0" applyFont="1" applyFill="1" applyBorder="1"/>
    <xf numFmtId="0" fontId="95" fillId="2" borderId="2" xfId="0" applyFont="1" applyFill="1" applyBorder="1" applyAlignment="1">
      <alignment horizontal="center"/>
    </xf>
    <xf numFmtId="0" fontId="46" fillId="2" borderId="2" xfId="0" applyFont="1" applyFill="1" applyBorder="1"/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1" fontId="46" fillId="2" borderId="2" xfId="0" applyNumberFormat="1" applyFont="1" applyFill="1" applyBorder="1" applyAlignment="1">
      <alignment horizontal="right" vertical="center"/>
    </xf>
    <xf numFmtId="1" fontId="46" fillId="2" borderId="2" xfId="0" applyNumberFormat="1" applyFont="1" applyFill="1" applyBorder="1" applyAlignment="1">
      <alignment horizontal="center" vertical="center"/>
    </xf>
    <xf numFmtId="2" fontId="28" fillId="2" borderId="0" xfId="0" applyNumberFormat="1" applyFont="1" applyFill="1" applyBorder="1" applyAlignment="1">
      <alignment horizontal="center"/>
    </xf>
    <xf numFmtId="2" fontId="24" fillId="2" borderId="0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right"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right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vertical="top" wrapText="1"/>
    </xf>
    <xf numFmtId="1" fontId="5" fillId="2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5" fillId="2" borderId="19" xfId="0" applyFont="1" applyFill="1" applyBorder="1" applyAlignment="1">
      <alignment vertical="top" wrapText="1"/>
    </xf>
    <xf numFmtId="1" fontId="46" fillId="2" borderId="2" xfId="0" applyNumberFormat="1" applyFont="1" applyFill="1" applyBorder="1" applyAlignment="1">
      <alignment horizontal="center"/>
    </xf>
    <xf numFmtId="1" fontId="46" fillId="2" borderId="2" xfId="0" applyNumberFormat="1" applyFont="1" applyFill="1" applyBorder="1"/>
    <xf numFmtId="0" fontId="46" fillId="2" borderId="0" xfId="0" applyFont="1" applyFill="1" applyBorder="1" applyAlignment="1">
      <alignment horizontal="center"/>
    </xf>
    <xf numFmtId="0" fontId="46" fillId="2" borderId="0" xfId="0" applyFont="1" applyFill="1" applyBorder="1"/>
    <xf numFmtId="1" fontId="46" fillId="2" borderId="0" xfId="0" applyNumberFormat="1" applyFont="1" applyFill="1" applyBorder="1" applyAlignment="1">
      <alignment horizontal="center"/>
    </xf>
    <xf numFmtId="1" fontId="46" fillId="2" borderId="0" xfId="0" applyNumberFormat="1" applyFont="1" applyFill="1" applyBorder="1"/>
    <xf numFmtId="0" fontId="95" fillId="2" borderId="0" xfId="0" applyFont="1" applyFill="1"/>
    <xf numFmtId="0" fontId="7" fillId="2" borderId="0" xfId="0" applyFont="1" applyFill="1"/>
    <xf numFmtId="0" fontId="33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7" fillId="2" borderId="7" xfId="0" applyFont="1" applyFill="1" applyBorder="1" applyAlignment="1"/>
    <xf numFmtId="0" fontId="33" fillId="2" borderId="20" xfId="0" applyFont="1" applyFill="1" applyBorder="1" applyAlignment="1">
      <alignment vertical="center" wrapText="1"/>
    </xf>
    <xf numFmtId="0" fontId="33" fillId="2" borderId="6" xfId="0" applyFont="1" applyFill="1" applyBorder="1" applyAlignment="1">
      <alignment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/>
    </xf>
    <xf numFmtId="1" fontId="35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0" fontId="33" fillId="2" borderId="2" xfId="0" applyFont="1" applyFill="1" applyBorder="1" applyAlignment="1">
      <alignment horizontal="left"/>
    </xf>
    <xf numFmtId="0" fontId="28" fillId="2" borderId="2" xfId="0" applyFont="1" applyFill="1" applyBorder="1" applyAlignment="1">
      <alignment horizontal="left"/>
    </xf>
    <xf numFmtId="1" fontId="7" fillId="2" borderId="2" xfId="0" applyNumberFormat="1" applyFont="1" applyFill="1" applyBorder="1" applyAlignment="1">
      <alignment horizontal="left"/>
    </xf>
    <xf numFmtId="0" fontId="33" fillId="2" borderId="6" xfId="0" applyFont="1" applyFill="1" applyBorder="1" applyAlignment="1">
      <alignment horizontal="center"/>
    </xf>
    <xf numFmtId="1" fontId="98" fillId="2" borderId="2" xfId="0" applyNumberFormat="1" applyFont="1" applyFill="1" applyBorder="1" applyAlignment="1">
      <alignment horizontal="left" vertical="center"/>
    </xf>
    <xf numFmtId="0" fontId="99" fillId="2" borderId="2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100" fillId="0" borderId="2" xfId="0" applyFont="1" applyBorder="1" applyAlignment="1">
      <alignment vertical="center" wrapText="1"/>
    </xf>
    <xf numFmtId="0" fontId="100" fillId="0" borderId="2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6" fillId="0" borderId="0" xfId="0" applyFont="1" applyBorder="1" applyAlignment="1"/>
    <xf numFmtId="2" fontId="95" fillId="2" borderId="2" xfId="0" applyNumberFormat="1" applyFont="1" applyFill="1" applyBorder="1" applyAlignment="1">
      <alignment horizontal="center" vertical="center"/>
    </xf>
    <xf numFmtId="1" fontId="44" fillId="0" borderId="2" xfId="4" applyNumberFormat="1" applyFont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right" vertical="center"/>
    </xf>
    <xf numFmtId="0" fontId="35" fillId="2" borderId="2" xfId="0" applyFont="1" applyFill="1" applyBorder="1" applyAlignment="1">
      <alignment horizontal="left"/>
    </xf>
    <xf numFmtId="0" fontId="35" fillId="2" borderId="2" xfId="0" applyFont="1" applyFill="1" applyBorder="1" applyAlignment="1"/>
    <xf numFmtId="0" fontId="35" fillId="2" borderId="2" xfId="0" applyFont="1" applyFill="1" applyBorder="1" applyAlignment="1">
      <alignment horizontal="center"/>
    </xf>
    <xf numFmtId="0" fontId="35" fillId="2" borderId="4" xfId="0" applyFont="1" applyFill="1" applyBorder="1" applyAlignment="1">
      <alignment horizontal="center"/>
    </xf>
    <xf numFmtId="0" fontId="35" fillId="2" borderId="4" xfId="0" applyFont="1" applyFill="1" applyBorder="1" applyAlignment="1">
      <alignment horizontal="right"/>
    </xf>
    <xf numFmtId="0" fontId="35" fillId="2" borderId="2" xfId="0" applyFont="1" applyFill="1" applyBorder="1" applyAlignment="1">
      <alignment horizontal="right" vertical="center" wrapText="1"/>
    </xf>
    <xf numFmtId="0" fontId="35" fillId="2" borderId="6" xfId="0" applyFont="1" applyFill="1" applyBorder="1" applyAlignment="1">
      <alignment horizontal="left"/>
    </xf>
    <xf numFmtId="0" fontId="35" fillId="2" borderId="6" xfId="0" applyFont="1" applyFill="1" applyBorder="1" applyAlignment="1">
      <alignment horizontal="center"/>
    </xf>
    <xf numFmtId="0" fontId="35" fillId="2" borderId="10" xfId="0" applyFont="1" applyFill="1" applyBorder="1" applyAlignment="1">
      <alignment horizontal="right"/>
    </xf>
    <xf numFmtId="0" fontId="35" fillId="2" borderId="6" xfId="0" applyFont="1" applyFill="1" applyBorder="1" applyAlignment="1">
      <alignment horizontal="right" vertical="center" wrapText="1"/>
    </xf>
    <xf numFmtId="0" fontId="35" fillId="2" borderId="2" xfId="0" applyFont="1" applyFill="1" applyBorder="1" applyAlignment="1">
      <alignment horizontal="left" vertical="center"/>
    </xf>
    <xf numFmtId="0" fontId="35" fillId="2" borderId="2" xfId="0" applyFont="1" applyFill="1" applyBorder="1" applyAlignment="1">
      <alignment horizontal="right" vertical="center"/>
    </xf>
    <xf numFmtId="0" fontId="35" fillId="2" borderId="7" xfId="0" applyFont="1" applyFill="1" applyBorder="1" applyAlignment="1">
      <alignment horizontal="left" vertical="center"/>
    </xf>
    <xf numFmtId="0" fontId="35" fillId="2" borderId="3" xfId="0" applyFont="1" applyFill="1" applyBorder="1" applyAlignment="1">
      <alignment horizontal="left" vertical="center"/>
    </xf>
    <xf numFmtId="0" fontId="35" fillId="2" borderId="3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right" vertical="center"/>
    </xf>
    <xf numFmtId="0" fontId="35" fillId="2" borderId="3" xfId="0" applyFont="1" applyFill="1" applyBorder="1" applyAlignment="1">
      <alignment horizontal="right" vertical="center" wrapText="1"/>
    </xf>
    <xf numFmtId="0" fontId="35" fillId="2" borderId="2" xfId="0" applyFont="1" applyFill="1" applyBorder="1"/>
    <xf numFmtId="49" fontId="35" fillId="2" borderId="2" xfId="0" applyNumberFormat="1" applyFont="1" applyFill="1" applyBorder="1" applyAlignment="1">
      <alignment horizontal="right" vertical="center" wrapText="1"/>
    </xf>
    <xf numFmtId="0" fontId="35" fillId="2" borderId="4" xfId="0" applyFont="1" applyFill="1" applyBorder="1" applyAlignment="1">
      <alignment horizontal="left" vertical="center"/>
    </xf>
    <xf numFmtId="0" fontId="35" fillId="2" borderId="7" xfId="0" applyFont="1" applyFill="1" applyBorder="1" applyAlignment="1">
      <alignment horizontal="left" vertical="center" wrapText="1"/>
    </xf>
    <xf numFmtId="1" fontId="35" fillId="2" borderId="4" xfId="0" applyNumberFormat="1" applyFont="1" applyFill="1" applyBorder="1"/>
    <xf numFmtId="1" fontId="35" fillId="2" borderId="2" xfId="0" applyNumberFormat="1" applyFont="1" applyFill="1" applyBorder="1" applyAlignment="1">
      <alignment horizontal="center"/>
    </xf>
    <xf numFmtId="1" fontId="35" fillId="2" borderId="2" xfId="0" applyNumberFormat="1" applyFont="1" applyFill="1" applyBorder="1" applyAlignment="1">
      <alignment horizontal="right"/>
    </xf>
    <xf numFmtId="0" fontId="35" fillId="2" borderId="2" xfId="0" applyFont="1" applyFill="1" applyBorder="1" applyAlignment="1">
      <alignment vertical="center"/>
    </xf>
    <xf numFmtId="0" fontId="104" fillId="2" borderId="3" xfId="0" applyFont="1" applyFill="1" applyBorder="1" applyAlignment="1">
      <alignment horizontal="left" vertical="center" wrapText="1"/>
    </xf>
    <xf numFmtId="0" fontId="35" fillId="2" borderId="3" xfId="0" applyFont="1" applyFill="1" applyBorder="1" applyAlignment="1"/>
    <xf numFmtId="0" fontId="56" fillId="2" borderId="9" xfId="0" applyFont="1" applyFill="1" applyBorder="1"/>
    <xf numFmtId="0" fontId="35" fillId="2" borderId="9" xfId="0" applyFont="1" applyFill="1" applyBorder="1" applyAlignment="1">
      <alignment horizontal="center"/>
    </xf>
    <xf numFmtId="0" fontId="55" fillId="2" borderId="2" xfId="2" applyFont="1" applyFill="1" applyBorder="1"/>
    <xf numFmtId="0" fontId="55" fillId="2" borderId="2" xfId="2" applyFont="1" applyFill="1" applyBorder="1" applyAlignment="1">
      <alignment horizontal="center" vertical="center"/>
    </xf>
    <xf numFmtId="0" fontId="104" fillId="2" borderId="2" xfId="0" applyFont="1" applyFill="1" applyBorder="1" applyAlignment="1">
      <alignment horizontal="center" vertical="center" wrapText="1"/>
    </xf>
    <xf numFmtId="0" fontId="55" fillId="2" borderId="2" xfId="2" applyFont="1" applyFill="1" applyBorder="1" applyAlignment="1">
      <alignment vertical="center"/>
    </xf>
    <xf numFmtId="0" fontId="35" fillId="2" borderId="3" xfId="0" applyFont="1" applyFill="1" applyBorder="1" applyAlignment="1">
      <alignment vertical="center"/>
    </xf>
    <xf numFmtId="0" fontId="55" fillId="2" borderId="6" xfId="2" applyFont="1" applyFill="1" applyBorder="1"/>
    <xf numFmtId="0" fontId="55" fillId="2" borderId="2" xfId="0" applyFont="1" applyFill="1" applyBorder="1" applyAlignment="1">
      <alignment horizontal="right"/>
    </xf>
    <xf numFmtId="0" fontId="55" fillId="2" borderId="2" xfId="0" applyFont="1" applyFill="1" applyBorder="1"/>
    <xf numFmtId="0" fontId="55" fillId="2" borderId="2" xfId="0" applyFont="1" applyFill="1" applyBorder="1" applyAlignment="1">
      <alignment horizontal="right" vertical="center"/>
    </xf>
    <xf numFmtId="0" fontId="55" fillId="2" borderId="2" xfId="0" applyFont="1" applyFill="1" applyBorder="1" applyAlignment="1"/>
    <xf numFmtId="1" fontId="55" fillId="2" borderId="2" xfId="2" applyNumberFormat="1" applyFont="1" applyFill="1" applyBorder="1"/>
    <xf numFmtId="0" fontId="35" fillId="2" borderId="2" xfId="0" applyFont="1" applyFill="1" applyBorder="1" applyAlignment="1">
      <alignment horizontal="left" wrapText="1"/>
    </xf>
    <xf numFmtId="0" fontId="111" fillId="2" borderId="2" xfId="2" applyFont="1" applyFill="1" applyBorder="1" applyAlignment="1">
      <alignment horizontal="left" vertical="center"/>
    </xf>
    <xf numFmtId="1" fontId="35" fillId="2" borderId="4" xfId="0" applyNumberFormat="1" applyFont="1" applyFill="1" applyBorder="1" applyAlignment="1">
      <alignment horizontal="right"/>
    </xf>
    <xf numFmtId="164" fontId="35" fillId="2" borderId="4" xfId="0" applyNumberFormat="1" applyFont="1" applyFill="1" applyBorder="1" applyAlignment="1">
      <alignment horizontal="right"/>
    </xf>
    <xf numFmtId="0" fontId="112" fillId="2" borderId="2" xfId="0" applyFont="1" applyFill="1" applyBorder="1" applyAlignment="1">
      <alignment horizontal="left" vertical="center"/>
    </xf>
    <xf numFmtId="0" fontId="112" fillId="2" borderId="2" xfId="0" applyFont="1" applyFill="1" applyBorder="1" applyAlignment="1">
      <alignment horizontal="center" vertical="center"/>
    </xf>
    <xf numFmtId="0" fontId="112" fillId="2" borderId="2" xfId="0" applyFont="1" applyFill="1" applyBorder="1" applyAlignment="1">
      <alignment horizontal="left" vertical="center" wrapText="1"/>
    </xf>
    <xf numFmtId="0" fontId="112" fillId="2" borderId="3" xfId="0" applyFont="1" applyFill="1" applyBorder="1" applyAlignment="1">
      <alignment horizontal="left" vertical="center"/>
    </xf>
    <xf numFmtId="0" fontId="112" fillId="2" borderId="3" xfId="0" applyFont="1" applyFill="1" applyBorder="1" applyAlignment="1">
      <alignment horizontal="center" vertical="center"/>
    </xf>
    <xf numFmtId="0" fontId="113" fillId="2" borderId="13" xfId="0" applyFont="1" applyFill="1" applyBorder="1" applyAlignment="1">
      <alignment vertical="top" wrapText="1"/>
    </xf>
    <xf numFmtId="0" fontId="113" fillId="2" borderId="14" xfId="0" applyFont="1" applyFill="1" applyBorder="1" applyAlignment="1">
      <alignment horizontal="center" vertical="top" wrapText="1"/>
    </xf>
    <xf numFmtId="0" fontId="113" fillId="2" borderId="14" xfId="0" applyFont="1" applyFill="1" applyBorder="1" applyAlignment="1">
      <alignment vertical="top" wrapText="1"/>
    </xf>
    <xf numFmtId="1" fontId="19" fillId="2" borderId="2" xfId="0" applyNumberFormat="1" applyFont="1" applyFill="1" applyBorder="1" applyAlignment="1">
      <alignment horizontal="center"/>
    </xf>
    <xf numFmtId="1" fontId="30" fillId="2" borderId="2" xfId="0" applyNumberFormat="1" applyFont="1" applyFill="1" applyBorder="1" applyAlignment="1">
      <alignment horizontal="right"/>
    </xf>
    <xf numFmtId="0" fontId="113" fillId="2" borderId="15" xfId="0" applyFont="1" applyFill="1" applyBorder="1" applyAlignment="1">
      <alignment horizontal="center" vertical="top" wrapText="1"/>
    </xf>
    <xf numFmtId="0" fontId="113" fillId="2" borderId="33" xfId="0" applyFont="1" applyFill="1" applyBorder="1" applyAlignment="1">
      <alignment vertical="top" wrapText="1"/>
    </xf>
    <xf numFmtId="0" fontId="113" fillId="2" borderId="2" xfId="0" applyFont="1" applyFill="1" applyBorder="1" applyAlignment="1">
      <alignment horizontal="center" vertical="top" wrapText="1"/>
    </xf>
    <xf numFmtId="0" fontId="113" fillId="2" borderId="19" xfId="0" applyFont="1" applyFill="1" applyBorder="1" applyAlignment="1">
      <alignment vertical="top" wrapText="1"/>
    </xf>
    <xf numFmtId="0" fontId="113" fillId="2" borderId="15" xfId="0" applyFont="1" applyFill="1" applyBorder="1" applyAlignment="1">
      <alignment vertical="top" wrapText="1"/>
    </xf>
    <xf numFmtId="1" fontId="19" fillId="2" borderId="3" xfId="0" applyNumberFormat="1" applyFont="1" applyFill="1" applyBorder="1" applyAlignment="1">
      <alignment horizontal="center"/>
    </xf>
    <xf numFmtId="1" fontId="30" fillId="2" borderId="3" xfId="0" applyNumberFormat="1" applyFont="1" applyFill="1" applyBorder="1" applyAlignment="1">
      <alignment horizontal="right"/>
    </xf>
    <xf numFmtId="0" fontId="113" fillId="2" borderId="4" xfId="0" applyFont="1" applyFill="1" applyBorder="1" applyAlignment="1">
      <alignment vertical="top" wrapText="1"/>
    </xf>
    <xf numFmtId="0" fontId="113" fillId="2" borderId="2" xfId="0" applyFont="1" applyFill="1" applyBorder="1" applyAlignment="1">
      <alignment vertical="top" wrapText="1"/>
    </xf>
    <xf numFmtId="0" fontId="113" fillId="2" borderId="9" xfId="0" applyFont="1" applyFill="1" applyBorder="1" applyAlignment="1">
      <alignment vertical="top" wrapText="1"/>
    </xf>
    <xf numFmtId="0" fontId="113" fillId="2" borderId="3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/>
    </xf>
    <xf numFmtId="0" fontId="23" fillId="2" borderId="0" xfId="0" applyFont="1" applyFill="1" applyBorder="1" applyAlignment="1">
      <alignment wrapText="1"/>
    </xf>
    <xf numFmtId="0" fontId="55" fillId="2" borderId="6" xfId="0" applyFont="1" applyFill="1" applyBorder="1" applyAlignment="1">
      <alignment horizontal="center" vertical="center" wrapText="1"/>
    </xf>
    <xf numFmtId="0" fontId="35" fillId="2" borderId="6" xfId="0" applyFont="1" applyFill="1" applyBorder="1"/>
    <xf numFmtId="0" fontId="103" fillId="2" borderId="2" xfId="0" applyFont="1" applyFill="1" applyBorder="1"/>
    <xf numFmtId="0" fontId="35" fillId="2" borderId="3" xfId="0" applyFont="1" applyFill="1" applyBorder="1" applyAlignment="1">
      <alignment horizontal="left"/>
    </xf>
    <xf numFmtId="0" fontId="35" fillId="2" borderId="3" xfId="0" applyFont="1" applyFill="1" applyBorder="1" applyAlignment="1">
      <alignment horizontal="center"/>
    </xf>
    <xf numFmtId="0" fontId="35" fillId="2" borderId="9" xfId="0" applyFont="1" applyFill="1" applyBorder="1" applyAlignment="1">
      <alignment horizontal="right"/>
    </xf>
    <xf numFmtId="0" fontId="35" fillId="2" borderId="4" xfId="0" applyFont="1" applyFill="1" applyBorder="1" applyAlignment="1">
      <alignment horizontal="left" vertical="center" wrapText="1"/>
    </xf>
    <xf numFmtId="0" fontId="56" fillId="2" borderId="2" xfId="0" applyFont="1" applyFill="1" applyBorder="1"/>
    <xf numFmtId="0" fontId="104" fillId="2" borderId="2" xfId="0" applyFont="1" applyFill="1" applyBorder="1" applyAlignment="1">
      <alignment horizontal="left" vertical="center" wrapText="1"/>
    </xf>
    <xf numFmtId="0" fontId="35" fillId="2" borderId="9" xfId="0" applyFont="1" applyFill="1" applyBorder="1" applyAlignment="1">
      <alignment horizontal="center" vertical="center"/>
    </xf>
    <xf numFmtId="0" fontId="56" fillId="2" borderId="9" xfId="0" applyFont="1" applyFill="1" applyBorder="1" applyAlignment="1">
      <alignment vertical="center"/>
    </xf>
    <xf numFmtId="0" fontId="35" fillId="2" borderId="3" xfId="0" applyFont="1" applyFill="1" applyBorder="1" applyAlignment="1">
      <alignment horizontal="right"/>
    </xf>
    <xf numFmtId="0" fontId="35" fillId="2" borderId="9" xfId="0" applyFont="1" applyFill="1" applyBorder="1" applyAlignment="1"/>
    <xf numFmtId="0" fontId="56" fillId="2" borderId="9" xfId="0" applyFont="1" applyFill="1" applyBorder="1" applyAlignment="1">
      <alignment horizontal="center"/>
    </xf>
    <xf numFmtId="1" fontId="35" fillId="2" borderId="3" xfId="0" applyNumberFormat="1" applyFont="1" applyFill="1" applyBorder="1" applyAlignment="1">
      <alignment horizontal="center"/>
    </xf>
    <xf numFmtId="2" fontId="16" fillId="2" borderId="9" xfId="0" applyNumberFormat="1" applyFont="1" applyFill="1" applyBorder="1" applyAlignment="1">
      <alignment horizontal="center"/>
    </xf>
    <xf numFmtId="1" fontId="16" fillId="2" borderId="9" xfId="0" applyNumberFormat="1" applyFont="1" applyFill="1" applyBorder="1" applyAlignment="1">
      <alignment horizontal="center"/>
    </xf>
    <xf numFmtId="0" fontId="35" fillId="2" borderId="7" xfId="0" applyFont="1" applyFill="1" applyBorder="1" applyAlignment="1">
      <alignment horizontal="left" wrapText="1"/>
    </xf>
    <xf numFmtId="0" fontId="35" fillId="2" borderId="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56" fillId="2" borderId="7" xfId="0" applyFont="1" applyFill="1" applyBorder="1"/>
    <xf numFmtId="0" fontId="35" fillId="2" borderId="7" xfId="0" applyFont="1" applyFill="1" applyBorder="1" applyAlignment="1"/>
    <xf numFmtId="0" fontId="0" fillId="2" borderId="7" xfId="0" applyFill="1" applyBorder="1"/>
    <xf numFmtId="0" fontId="0" fillId="2" borderId="5" xfId="0" applyFill="1" applyBorder="1"/>
    <xf numFmtId="0" fontId="56" fillId="2" borderId="26" xfId="0" applyFont="1" applyFill="1" applyBorder="1" applyAlignment="1">
      <alignment horizontal="left" vertical="top" wrapText="1"/>
    </xf>
    <xf numFmtId="0" fontId="56" fillId="2" borderId="6" xfId="0" applyFont="1" applyFill="1" applyBorder="1" applyAlignment="1">
      <alignment vertical="top" wrapText="1"/>
    </xf>
    <xf numFmtId="0" fontId="56" fillId="2" borderId="6" xfId="0" applyFont="1" applyFill="1" applyBorder="1" applyAlignment="1">
      <alignment horizontal="center" vertical="top" wrapText="1"/>
    </xf>
    <xf numFmtId="0" fontId="56" fillId="2" borderId="23" xfId="0" applyFont="1" applyFill="1" applyBorder="1" applyAlignment="1">
      <alignment horizontal="left" vertical="top" wrapText="1"/>
    </xf>
    <xf numFmtId="0" fontId="56" fillId="2" borderId="2" xfId="0" applyFont="1" applyFill="1" applyBorder="1" applyAlignment="1">
      <alignment vertical="top" wrapText="1"/>
    </xf>
    <xf numFmtId="0" fontId="56" fillId="2" borderId="2" xfId="0" applyFont="1" applyFill="1" applyBorder="1" applyAlignment="1">
      <alignment horizontal="center" vertical="top" wrapText="1"/>
    </xf>
    <xf numFmtId="0" fontId="55" fillId="2" borderId="2" xfId="0" applyFont="1" applyFill="1" applyBorder="1" applyAlignment="1">
      <alignment horizontal="left" vertical="center"/>
    </xf>
    <xf numFmtId="0" fontId="55" fillId="2" borderId="2" xfId="0" applyFont="1" applyFill="1" applyBorder="1" applyAlignment="1">
      <alignment vertical="center"/>
    </xf>
    <xf numFmtId="0" fontId="55" fillId="2" borderId="2" xfId="0" applyFont="1" applyFill="1" applyBorder="1" applyAlignment="1">
      <alignment horizontal="center" vertical="top" wrapText="1"/>
    </xf>
    <xf numFmtId="0" fontId="55" fillId="2" borderId="0" xfId="0" applyFont="1" applyFill="1" applyBorder="1" applyAlignment="1">
      <alignment horizontal="left" vertical="center"/>
    </xf>
    <xf numFmtId="0" fontId="56" fillId="2" borderId="2" xfId="0" applyFont="1" applyFill="1" applyBorder="1" applyAlignment="1">
      <alignment horizontal="left"/>
    </xf>
    <xf numFmtId="0" fontId="56" fillId="2" borderId="2" xfId="0" applyFont="1" applyFill="1" applyBorder="1" applyAlignment="1">
      <alignment horizontal="center"/>
    </xf>
    <xf numFmtId="0" fontId="56" fillId="2" borderId="2" xfId="0" applyFont="1" applyFill="1" applyBorder="1" applyAlignment="1">
      <alignment horizontal="right" vertical="top" wrapText="1"/>
    </xf>
    <xf numFmtId="2" fontId="55" fillId="2" borderId="2" xfId="2" applyNumberFormat="1" applyFont="1" applyFill="1" applyBorder="1"/>
    <xf numFmtId="0" fontId="56" fillId="2" borderId="24" xfId="0" applyFont="1" applyFill="1" applyBorder="1" applyAlignment="1">
      <alignment horizontal="left" vertical="top" wrapText="1"/>
    </xf>
    <xf numFmtId="0" fontId="56" fillId="2" borderId="3" xfId="0" applyFont="1" applyFill="1" applyBorder="1" applyAlignment="1">
      <alignment horizontal="right" vertical="top" wrapText="1"/>
    </xf>
    <xf numFmtId="0" fontId="56" fillId="2" borderId="3" xfId="0" applyFont="1" applyFill="1" applyBorder="1" applyAlignment="1">
      <alignment horizontal="center" vertical="top" wrapText="1"/>
    </xf>
    <xf numFmtId="0" fontId="55" fillId="2" borderId="3" xfId="2" applyFont="1" applyFill="1" applyBorder="1"/>
    <xf numFmtId="0" fontId="56" fillId="2" borderId="3" xfId="0" applyFont="1" applyFill="1" applyBorder="1" applyAlignment="1">
      <alignment vertical="top" wrapText="1"/>
    </xf>
    <xf numFmtId="0" fontId="56" fillId="2" borderId="2" xfId="0" applyFont="1" applyFill="1" applyBorder="1" applyAlignment="1">
      <alignment horizontal="left" vertical="top" wrapText="1"/>
    </xf>
    <xf numFmtId="0" fontId="56" fillId="2" borderId="2" xfId="0" applyFont="1" applyFill="1" applyBorder="1" applyAlignment="1">
      <alignment horizontal="center" vertical="center" wrapText="1"/>
    </xf>
    <xf numFmtId="0" fontId="56" fillId="2" borderId="2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 wrapText="1"/>
    </xf>
    <xf numFmtId="0" fontId="5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105" fillId="2" borderId="2" xfId="0" applyFont="1" applyFill="1" applyBorder="1"/>
    <xf numFmtId="0" fontId="0" fillId="2" borderId="0" xfId="0" applyFill="1" applyAlignment="1">
      <alignment horizontal="left"/>
    </xf>
    <xf numFmtId="0" fontId="106" fillId="2" borderId="0" xfId="0" applyFont="1" applyFill="1"/>
    <xf numFmtId="0" fontId="107" fillId="2" borderId="2" xfId="0" applyFont="1" applyFill="1" applyBorder="1" applyAlignment="1">
      <alignment horizontal="center" vertical="center" wrapText="1"/>
    </xf>
    <xf numFmtId="0" fontId="55" fillId="2" borderId="27" xfId="2" applyFont="1" applyFill="1" applyBorder="1" applyAlignment="1">
      <alignment horizontal="left"/>
    </xf>
    <xf numFmtId="0" fontId="55" fillId="2" borderId="5" xfId="2" applyFont="1" applyFill="1" applyBorder="1" applyAlignment="1">
      <alignment horizontal="left"/>
    </xf>
    <xf numFmtId="0" fontId="55" fillId="2" borderId="5" xfId="2" applyFont="1" applyFill="1" applyBorder="1" applyAlignment="1">
      <alignment horizontal="left" wrapText="1"/>
    </xf>
    <xf numFmtId="0" fontId="19" fillId="2" borderId="2" xfId="0" applyFont="1" applyFill="1" applyBorder="1"/>
    <xf numFmtId="0" fontId="20" fillId="2" borderId="5" xfId="2" applyFont="1" applyFill="1" applyBorder="1" applyAlignment="1">
      <alignment horizontal="left"/>
    </xf>
    <xf numFmtId="0" fontId="20" fillId="2" borderId="2" xfId="2" applyFont="1" applyFill="1" applyBorder="1"/>
    <xf numFmtId="0" fontId="108" fillId="2" borderId="2" xfId="2" applyFont="1" applyFill="1" applyBorder="1"/>
    <xf numFmtId="0" fontId="55" fillId="2" borderId="2" xfId="0" applyFont="1" applyFill="1" applyBorder="1" applyAlignment="1">
      <alignment horizontal="left"/>
    </xf>
    <xf numFmtId="0" fontId="55" fillId="2" borderId="2" xfId="0" applyFont="1" applyFill="1" applyBorder="1" applyAlignment="1">
      <alignment horizontal="center"/>
    </xf>
    <xf numFmtId="1" fontId="55" fillId="2" borderId="2" xfId="0" applyNumberFormat="1" applyFont="1" applyFill="1" applyBorder="1" applyAlignment="1">
      <alignment horizontal="right"/>
    </xf>
    <xf numFmtId="0" fontId="55" fillId="2" borderId="2" xfId="0" applyFont="1" applyFill="1" applyBorder="1" applyAlignment="1">
      <alignment horizontal="left" wrapText="1"/>
    </xf>
    <xf numFmtId="0" fontId="55" fillId="2" borderId="20" xfId="0" applyFont="1" applyFill="1" applyBorder="1" applyAlignment="1">
      <alignment horizontal="center"/>
    </xf>
    <xf numFmtId="0" fontId="20" fillId="2" borderId="2" xfId="0" applyFont="1" applyFill="1" applyBorder="1"/>
    <xf numFmtId="0" fontId="20" fillId="2" borderId="2" xfId="0" applyFont="1" applyFill="1" applyBorder="1" applyAlignment="1">
      <alignment horizontal="left"/>
    </xf>
    <xf numFmtId="0" fontId="108" fillId="2" borderId="2" xfId="0" applyFont="1" applyFill="1" applyBorder="1"/>
    <xf numFmtId="0" fontId="55" fillId="2" borderId="2" xfId="2" applyFont="1" applyFill="1" applyBorder="1" applyAlignment="1">
      <alignment horizontal="left"/>
    </xf>
    <xf numFmtId="164" fontId="56" fillId="2" borderId="2" xfId="0" applyNumberFormat="1" applyFont="1" applyFill="1" applyBorder="1"/>
    <xf numFmtId="0" fontId="55" fillId="2" borderId="2" xfId="2" applyFont="1" applyFill="1" applyBorder="1" applyAlignment="1">
      <alignment horizontal="left" wrapText="1"/>
    </xf>
    <xf numFmtId="164" fontId="55" fillId="2" borderId="2" xfId="2" applyNumberFormat="1" applyFont="1" applyFill="1" applyBorder="1"/>
    <xf numFmtId="0" fontId="30" fillId="2" borderId="2" xfId="0" applyFont="1" applyFill="1" applyBorder="1" applyAlignment="1">
      <alignment horizontal="center"/>
    </xf>
    <xf numFmtId="0" fontId="109" fillId="2" borderId="2" xfId="0" applyFont="1" applyFill="1" applyBorder="1" applyAlignment="1">
      <alignment horizontal="center"/>
    </xf>
    <xf numFmtId="0" fontId="56" fillId="2" borderId="5" xfId="2" applyFont="1" applyFill="1" applyBorder="1" applyAlignment="1">
      <alignment wrapText="1"/>
    </xf>
    <xf numFmtId="0" fontId="56" fillId="2" borderId="2" xfId="2" applyFont="1" applyFill="1" applyBorder="1" applyAlignment="1">
      <alignment horizontal="center"/>
    </xf>
    <xf numFmtId="0" fontId="56" fillId="2" borderId="2" xfId="2" applyFont="1" applyFill="1" applyBorder="1" applyAlignment="1"/>
    <xf numFmtId="1" fontId="56" fillId="2" borderId="2" xfId="2" applyNumberFormat="1" applyFont="1" applyFill="1" applyBorder="1" applyAlignment="1">
      <alignment horizontal="right"/>
    </xf>
    <xf numFmtId="1" fontId="56" fillId="2" borderId="2" xfId="2" applyNumberFormat="1" applyFont="1" applyFill="1" applyBorder="1" applyAlignment="1"/>
    <xf numFmtId="0" fontId="56" fillId="2" borderId="2" xfId="2" applyFont="1" applyFill="1" applyBorder="1" applyAlignment="1">
      <alignment wrapText="1"/>
    </xf>
    <xf numFmtId="0" fontId="20" fillId="2" borderId="2" xfId="2" applyFont="1" applyFill="1" applyBorder="1" applyAlignment="1">
      <alignment horizontal="left"/>
    </xf>
    <xf numFmtId="1" fontId="55" fillId="2" borderId="2" xfId="0" applyNumberFormat="1" applyFont="1" applyFill="1" applyBorder="1" applyAlignment="1">
      <alignment horizontal="center"/>
    </xf>
    <xf numFmtId="0" fontId="111" fillId="2" borderId="2" xfId="2" applyFont="1" applyFill="1" applyBorder="1" applyAlignment="1">
      <alignment horizontal="center"/>
    </xf>
    <xf numFmtId="0" fontId="111" fillId="2" borderId="2" xfId="1" applyFont="1" applyFill="1" applyBorder="1" applyAlignment="1">
      <alignment horizontal="center" vertical="center" wrapText="1"/>
    </xf>
    <xf numFmtId="0" fontId="111" fillId="2" borderId="2" xfId="2" applyFont="1" applyFill="1" applyBorder="1" applyAlignment="1">
      <alignment horizontal="right" vertical="center"/>
    </xf>
    <xf numFmtId="0" fontId="111" fillId="2" borderId="2" xfId="2" applyFont="1" applyFill="1" applyBorder="1" applyAlignment="1">
      <alignment horizontal="center" vertical="center"/>
    </xf>
    <xf numFmtId="0" fontId="111" fillId="2" borderId="4" xfId="2" applyFont="1" applyFill="1" applyBorder="1" applyAlignment="1">
      <alignment horizontal="center" vertical="center"/>
    </xf>
    <xf numFmtId="1" fontId="111" fillId="2" borderId="2" xfId="2" applyNumberFormat="1" applyFont="1" applyFill="1" applyBorder="1" applyAlignment="1">
      <alignment horizontal="right" vertical="center"/>
    </xf>
    <xf numFmtId="0" fontId="112" fillId="2" borderId="2" xfId="0" applyFont="1" applyFill="1" applyBorder="1" applyAlignment="1">
      <alignment horizontal="right" vertical="center"/>
    </xf>
    <xf numFmtId="0" fontId="112" fillId="2" borderId="4" xfId="0" applyFont="1" applyFill="1" applyBorder="1" applyAlignment="1">
      <alignment horizontal="center" vertical="center"/>
    </xf>
    <xf numFmtId="1" fontId="112" fillId="2" borderId="2" xfId="0" applyNumberFormat="1" applyFont="1" applyFill="1" applyBorder="1" applyAlignment="1">
      <alignment horizontal="right" vertical="center"/>
    </xf>
    <xf numFmtId="0" fontId="112" fillId="2" borderId="3" xfId="0" applyFont="1" applyFill="1" applyBorder="1" applyAlignment="1">
      <alignment horizontal="right" vertical="center"/>
    </xf>
    <xf numFmtId="0" fontId="112" fillId="2" borderId="9" xfId="0" applyFont="1" applyFill="1" applyBorder="1" applyAlignment="1">
      <alignment horizontal="center" vertical="center"/>
    </xf>
    <xf numFmtId="0" fontId="111" fillId="2" borderId="3" xfId="1" applyFont="1" applyFill="1" applyBorder="1" applyAlignment="1">
      <alignment horizontal="center" vertical="center" wrapText="1"/>
    </xf>
    <xf numFmtId="0" fontId="108" fillId="2" borderId="2" xfId="0" applyFont="1" applyFill="1" applyBorder="1" applyAlignment="1">
      <alignment horizontal="center"/>
    </xf>
    <xf numFmtId="0" fontId="106" fillId="2" borderId="2" xfId="0" applyFont="1" applyFill="1" applyBorder="1"/>
    <xf numFmtId="0" fontId="115" fillId="2" borderId="2" xfId="0" applyFont="1" applyFill="1" applyBorder="1" applyAlignment="1">
      <alignment horizontal="left"/>
    </xf>
    <xf numFmtId="2" fontId="21" fillId="2" borderId="2" xfId="0" applyNumberFormat="1" applyFont="1" applyFill="1" applyBorder="1"/>
    <xf numFmtId="1" fontId="21" fillId="2" borderId="2" xfId="0" applyNumberFormat="1" applyFont="1" applyFill="1" applyBorder="1"/>
    <xf numFmtId="0" fontId="16" fillId="2" borderId="2" xfId="0" applyFont="1" applyFill="1" applyBorder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2" fontId="5" fillId="2" borderId="2" xfId="0" applyNumberFormat="1" applyFont="1" applyFill="1" applyBorder="1" applyAlignment="1">
      <alignment horizontal="right"/>
    </xf>
    <xf numFmtId="2" fontId="5" fillId="2" borderId="2" xfId="0" applyNumberFormat="1" applyFont="1" applyFill="1" applyBorder="1"/>
    <xf numFmtId="0" fontId="7" fillId="2" borderId="2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right"/>
    </xf>
    <xf numFmtId="0" fontId="20" fillId="2" borderId="0" xfId="0" applyFont="1" applyFill="1" applyAlignment="1"/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0" fontId="0" fillId="2" borderId="0" xfId="0" applyFill="1" applyAlignment="1"/>
    <xf numFmtId="0" fontId="19" fillId="2" borderId="0" xfId="0" applyFont="1" applyFill="1"/>
    <xf numFmtId="1" fontId="16" fillId="2" borderId="2" xfId="0" applyNumberFormat="1" applyFont="1" applyFill="1" applyBorder="1" applyAlignment="1">
      <alignment horizontal="center"/>
    </xf>
    <xf numFmtId="0" fontId="92" fillId="2" borderId="0" xfId="0" applyFont="1" applyFill="1"/>
    <xf numFmtId="0" fontId="110" fillId="2" borderId="0" xfId="0" applyFont="1" applyFill="1"/>
    <xf numFmtId="0" fontId="32" fillId="2" borderId="0" xfId="0" applyFont="1" applyFill="1"/>
    <xf numFmtId="0" fontId="5" fillId="2" borderId="0" xfId="0" applyFont="1" applyFill="1" applyAlignment="1">
      <alignment vertical="center"/>
    </xf>
    <xf numFmtId="0" fontId="9" fillId="2" borderId="0" xfId="0" applyFont="1" applyFill="1"/>
    <xf numFmtId="0" fontId="32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9" fillId="2" borderId="2" xfId="0" applyFont="1" applyFill="1" applyBorder="1"/>
    <xf numFmtId="2" fontId="9" fillId="2" borderId="2" xfId="0" applyNumberFormat="1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49" fontId="117" fillId="2" borderId="2" xfId="0" applyNumberFormat="1" applyFont="1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5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wrapText="1"/>
    </xf>
    <xf numFmtId="0" fontId="4" fillId="2" borderId="0" xfId="4" applyFont="1" applyFill="1" applyAlignment="1">
      <alignment vertical="center"/>
    </xf>
    <xf numFmtId="0" fontId="41" fillId="2" borderId="2" xfId="0" applyFont="1" applyFill="1" applyBorder="1" applyAlignment="1">
      <alignment vertical="center" wrapText="1"/>
    </xf>
    <xf numFmtId="0" fontId="41" fillId="2" borderId="2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49" fontId="0" fillId="2" borderId="2" xfId="0" applyNumberFormat="1" applyFill="1" applyBorder="1"/>
    <xf numFmtId="0" fontId="47" fillId="2" borderId="2" xfId="0" applyFont="1" applyFill="1" applyBorder="1"/>
    <xf numFmtId="0" fontId="41" fillId="2" borderId="2" xfId="1" applyFont="1" applyFill="1" applyBorder="1" applyAlignment="1">
      <alignment horizontal="center" vertical="center"/>
    </xf>
    <xf numFmtId="0" fontId="41" fillId="2" borderId="2" xfId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46" fillId="2" borderId="0" xfId="0" applyFont="1" applyFill="1" applyBorder="1" applyAlignment="1"/>
    <xf numFmtId="0" fontId="23" fillId="2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31" fillId="2" borderId="2" xfId="4" applyFont="1" applyFill="1" applyBorder="1" applyAlignment="1">
      <alignment horizontal="left" wrapText="1"/>
    </xf>
    <xf numFmtId="0" fontId="31" fillId="2" borderId="2" xfId="0" applyFont="1" applyFill="1" applyBorder="1" applyAlignment="1">
      <alignment horizontal="left" vertical="top" wrapText="1"/>
    </xf>
    <xf numFmtId="0" fontId="0" fillId="0" borderId="2" xfId="1" applyFont="1" applyBorder="1" applyAlignment="1">
      <alignment vertical="center"/>
    </xf>
    <xf numFmtId="164" fontId="35" fillId="0" borderId="2" xfId="1" applyNumberFormat="1" applyFont="1" applyBorder="1"/>
    <xf numFmtId="0" fontId="33" fillId="0" borderId="2" xfId="0" applyFont="1" applyBorder="1" applyAlignment="1">
      <alignment horizontal="center" vertical="center" textRotation="90" wrapText="1"/>
    </xf>
    <xf numFmtId="1" fontId="33" fillId="0" borderId="2" xfId="0" applyNumberFormat="1" applyFont="1" applyBorder="1" applyAlignment="1">
      <alignment horizontal="left" vertical="top"/>
    </xf>
    <xf numFmtId="0" fontId="4" fillId="0" borderId="2" xfId="0" applyFont="1" applyBorder="1" applyAlignment="1">
      <alignment wrapText="1"/>
    </xf>
    <xf numFmtId="0" fontId="61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1" fontId="48" fillId="0" borderId="2" xfId="0" applyNumberFormat="1" applyFont="1" applyBorder="1" applyAlignment="1">
      <alignment horizontal="center" wrapText="1"/>
    </xf>
    <xf numFmtId="0" fontId="46" fillId="2" borderId="0" xfId="0" applyFont="1" applyFill="1" applyBorder="1" applyAlignment="1">
      <alignment wrapText="1"/>
    </xf>
    <xf numFmtId="0" fontId="95" fillId="2" borderId="7" xfId="0" applyFont="1" applyFill="1" applyBorder="1" applyAlignment="1">
      <alignment horizontal="center"/>
    </xf>
    <xf numFmtId="0" fontId="46" fillId="2" borderId="7" xfId="0" applyFont="1" applyFill="1" applyBorder="1" applyAlignment="1">
      <alignment horizontal="center"/>
    </xf>
    <xf numFmtId="0" fontId="46" fillId="2" borderId="10" xfId="0" applyFont="1" applyFill="1" applyBorder="1" applyAlignment="1"/>
    <xf numFmtId="0" fontId="4" fillId="2" borderId="34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right" vertical="top" wrapText="1"/>
    </xf>
    <xf numFmtId="0" fontId="25" fillId="2" borderId="4" xfId="0" applyFont="1" applyFill="1" applyBorder="1" applyAlignment="1">
      <alignment vertical="center" wrapText="1"/>
    </xf>
    <xf numFmtId="0" fontId="25" fillId="2" borderId="7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vertical="center" wrapText="1"/>
    </xf>
    <xf numFmtId="0" fontId="95" fillId="2" borderId="4" xfId="0" applyFont="1" applyFill="1" applyBorder="1" applyAlignment="1"/>
    <xf numFmtId="0" fontId="95" fillId="2" borderId="7" xfId="0" applyFont="1" applyFill="1" applyBorder="1" applyAlignment="1"/>
    <xf numFmtId="0" fontId="95" fillId="2" borderId="5" xfId="0" applyFont="1" applyFill="1" applyBorder="1" applyAlignment="1"/>
    <xf numFmtId="0" fontId="25" fillId="2" borderId="4" xfId="0" applyFont="1" applyFill="1" applyBorder="1" applyAlignment="1">
      <alignment vertical="center"/>
    </xf>
    <xf numFmtId="0" fontId="25" fillId="2" borderId="7" xfId="0" applyFont="1" applyFill="1" applyBorder="1" applyAlignment="1">
      <alignment vertical="center"/>
    </xf>
    <xf numFmtId="0" fontId="25" fillId="2" borderId="5" xfId="0" applyFont="1" applyFill="1" applyBorder="1" applyAlignment="1">
      <alignment vertical="center"/>
    </xf>
    <xf numFmtId="0" fontId="95" fillId="2" borderId="7" xfId="0" applyFont="1" applyFill="1" applyBorder="1"/>
    <xf numFmtId="0" fontId="95" fillId="2" borderId="5" xfId="0" applyFont="1" applyFill="1" applyBorder="1"/>
    <xf numFmtId="0" fontId="46" fillId="2" borderId="4" xfId="0" applyFont="1" applyFill="1" applyBorder="1" applyAlignment="1"/>
    <xf numFmtId="0" fontId="46" fillId="2" borderId="7" xfId="0" applyFont="1" applyFill="1" applyBorder="1" applyAlignment="1"/>
    <xf numFmtId="0" fontId="18" fillId="2" borderId="1" xfId="2" applyFont="1" applyFill="1" applyBorder="1" applyAlignment="1">
      <alignment vertical="center"/>
    </xf>
    <xf numFmtId="1" fontId="28" fillId="2" borderId="0" xfId="0" applyNumberFormat="1" applyFont="1" applyFill="1"/>
    <xf numFmtId="0" fontId="5" fillId="2" borderId="2" xfId="2" applyFont="1" applyFill="1" applyBorder="1" applyAlignment="1">
      <alignment horizontal="right" vertical="center"/>
    </xf>
    <xf numFmtId="0" fontId="18" fillId="2" borderId="1" xfId="2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right" vertical="center" wrapText="1"/>
    </xf>
    <xf numFmtId="0" fontId="25" fillId="2" borderId="4" xfId="0" applyFont="1" applyFill="1" applyBorder="1" applyAlignment="1">
      <alignment horizontal="right" vertical="center"/>
    </xf>
    <xf numFmtId="0" fontId="95" fillId="2" borderId="7" xfId="0" applyFont="1" applyFill="1" applyBorder="1" applyAlignment="1">
      <alignment horizontal="right"/>
    </xf>
    <xf numFmtId="0" fontId="12" fillId="2" borderId="2" xfId="2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46" fillId="2" borderId="0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26" fillId="0" borderId="5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right"/>
    </xf>
    <xf numFmtId="0" fontId="7" fillId="2" borderId="4" xfId="0" applyFont="1" applyFill="1" applyBorder="1" applyAlignment="1">
      <alignment horizontal="right"/>
    </xf>
    <xf numFmtId="0" fontId="33" fillId="2" borderId="2" xfId="0" applyFont="1" applyFill="1" applyBorder="1" applyAlignment="1">
      <alignment horizontal="right"/>
    </xf>
    <xf numFmtId="0" fontId="97" fillId="2" borderId="2" xfId="0" applyFont="1" applyFill="1" applyBorder="1" applyAlignment="1">
      <alignment horizontal="right"/>
    </xf>
    <xf numFmtId="0" fontId="95" fillId="2" borderId="0" xfId="0" applyFont="1" applyFill="1" applyAlignment="1">
      <alignment horizontal="right"/>
    </xf>
    <xf numFmtId="1" fontId="97" fillId="2" borderId="2" xfId="0" applyNumberFormat="1" applyFont="1" applyFill="1" applyBorder="1" applyAlignment="1">
      <alignment horizontal="right"/>
    </xf>
    <xf numFmtId="0" fontId="4" fillId="0" borderId="0" xfId="4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6" xfId="0" applyFont="1" applyBorder="1" applyAlignment="1">
      <alignment horizontal="right" vertical="center" wrapText="1"/>
    </xf>
    <xf numFmtId="0" fontId="28" fillId="0" borderId="2" xfId="0" applyFont="1" applyBorder="1" applyAlignment="1">
      <alignment horizontal="right"/>
    </xf>
    <xf numFmtId="0" fontId="5" fillId="2" borderId="2" xfId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12" fillId="2" borderId="2" xfId="1" applyFont="1" applyFill="1" applyBorder="1" applyAlignment="1">
      <alignment horizontal="right"/>
    </xf>
    <xf numFmtId="0" fontId="7" fillId="2" borderId="2" xfId="1" applyFont="1" applyFill="1" applyBorder="1" applyAlignment="1">
      <alignment horizontal="right" vertical="center"/>
    </xf>
    <xf numFmtId="0" fontId="25" fillId="2" borderId="7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top" wrapText="1"/>
    </xf>
    <xf numFmtId="0" fontId="5" fillId="2" borderId="18" xfId="0" applyFont="1" applyFill="1" applyBorder="1" applyAlignment="1">
      <alignment horizontal="right" vertical="top" wrapText="1"/>
    </xf>
    <xf numFmtId="0" fontId="7" fillId="2" borderId="7" xfId="0" applyFont="1" applyFill="1" applyBorder="1" applyAlignment="1">
      <alignment horizontal="right"/>
    </xf>
    <xf numFmtId="0" fontId="33" fillId="2" borderId="2" xfId="0" applyFont="1" applyFill="1" applyBorder="1" applyAlignment="1">
      <alignment horizontal="right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0" fontId="100" fillId="0" borderId="2" xfId="0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/>
    </xf>
    <xf numFmtId="1" fontId="7" fillId="2" borderId="2" xfId="0" applyNumberFormat="1" applyFont="1" applyFill="1" applyBorder="1"/>
    <xf numFmtId="0" fontId="101" fillId="2" borderId="0" xfId="0" applyFont="1" applyFill="1" applyAlignment="1">
      <alignment horizontal="right" vertical="center" wrapText="1"/>
    </xf>
    <xf numFmtId="0" fontId="95" fillId="2" borderId="0" xfId="0" applyFont="1" applyFill="1" applyAlignment="1">
      <alignment horizontal="right" vertical="center" wrapText="1"/>
    </xf>
    <xf numFmtId="0" fontId="46" fillId="2" borderId="0" xfId="0" applyFont="1" applyFill="1" applyBorder="1" applyAlignment="1">
      <alignment horizontal="right" wrapText="1"/>
    </xf>
    <xf numFmtId="0" fontId="32" fillId="0" borderId="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6" fillId="2" borderId="0" xfId="0" applyFont="1" applyFill="1" applyBorder="1" applyAlignment="1">
      <alignment horizontal="right" wrapText="1"/>
    </xf>
    <xf numFmtId="0" fontId="2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118" fillId="2" borderId="0" xfId="0" applyFont="1" applyFill="1"/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99" fillId="0" borderId="2" xfId="0" applyFont="1" applyBorder="1"/>
    <xf numFmtId="0" fontId="5" fillId="2" borderId="0" xfId="0" applyFont="1" applyFill="1" applyBorder="1"/>
    <xf numFmtId="0" fontId="5" fillId="0" borderId="0" xfId="0" applyFont="1" applyBorder="1" applyAlignment="1">
      <alignment horizontal="left"/>
    </xf>
    <xf numFmtId="0" fontId="5" fillId="0" borderId="0" xfId="1" applyFont="1" applyBorder="1"/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right"/>
    </xf>
    <xf numFmtId="0" fontId="35" fillId="0" borderId="0" xfId="1" applyFont="1" applyBorder="1" applyAlignment="1">
      <alignment horizontal="right"/>
    </xf>
    <xf numFmtId="0" fontId="35" fillId="0" borderId="0" xfId="1" applyFont="1" applyBorder="1"/>
    <xf numFmtId="0" fontId="0" fillId="0" borderId="0" xfId="0" applyBorder="1"/>
    <xf numFmtId="0" fontId="2" fillId="0" borderId="0" xfId="0" applyFont="1" applyBorder="1"/>
    <xf numFmtId="0" fontId="50" fillId="2" borderId="2" xfId="7" applyFont="1" applyFill="1" applyBorder="1" applyAlignment="1">
      <alignment horizontal="center" vertical="center" wrapText="1"/>
    </xf>
    <xf numFmtId="0" fontId="50" fillId="2" borderId="2" xfId="7" applyFont="1" applyFill="1" applyBorder="1" applyAlignment="1">
      <alignment horizontal="center" vertical="top" wrapText="1"/>
    </xf>
    <xf numFmtId="0" fontId="34" fillId="0" borderId="27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26" fillId="2" borderId="0" xfId="0" applyFont="1" applyFill="1" applyBorder="1" applyAlignment="1"/>
    <xf numFmtId="0" fontId="26" fillId="2" borderId="0" xfId="0" applyFont="1" applyFill="1" applyBorder="1"/>
    <xf numFmtId="0" fontId="52" fillId="0" borderId="0" xfId="0" applyFont="1" applyBorder="1" applyAlignment="1">
      <alignment horizontal="center" vertical="center"/>
    </xf>
    <xf numFmtId="0" fontId="33" fillId="2" borderId="4" xfId="0" applyFont="1" applyFill="1" applyBorder="1" applyAlignment="1">
      <alignment horizontal="center"/>
    </xf>
    <xf numFmtId="0" fontId="33" fillId="2" borderId="7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6" fillId="2" borderId="0" xfId="0" applyFont="1" applyFill="1" applyBorder="1" applyAlignment="1">
      <alignment horizontal="right" wrapText="1"/>
    </xf>
    <xf numFmtId="0" fontId="26" fillId="0" borderId="4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44" fillId="0" borderId="3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right" vertical="center" wrapText="1"/>
    </xf>
    <xf numFmtId="0" fontId="44" fillId="0" borderId="6" xfId="0" applyFont="1" applyBorder="1" applyAlignment="1">
      <alignment horizontal="right" vertical="center" wrapText="1"/>
    </xf>
    <xf numFmtId="0" fontId="9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01" fillId="2" borderId="0" xfId="0" applyFont="1" applyFill="1" applyAlignment="1">
      <alignment horizontal="right" vertical="center" wrapText="1"/>
    </xf>
    <xf numFmtId="0" fontId="95" fillId="2" borderId="0" xfId="0" applyFont="1" applyFill="1" applyAlignment="1">
      <alignment horizontal="right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right" vertical="center" wrapText="1"/>
    </xf>
    <xf numFmtId="0" fontId="28" fillId="0" borderId="6" xfId="0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96" fillId="2" borderId="4" xfId="0" applyFont="1" applyFill="1" applyBorder="1" applyAlignment="1">
      <alignment horizontal="center"/>
    </xf>
    <xf numFmtId="0" fontId="96" fillId="2" borderId="5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right" vertical="center" wrapText="1"/>
    </xf>
    <xf numFmtId="0" fontId="33" fillId="2" borderId="6" xfId="0" applyFont="1" applyFill="1" applyBorder="1" applyAlignment="1">
      <alignment horizontal="right" vertical="center" wrapText="1"/>
    </xf>
    <xf numFmtId="0" fontId="33" fillId="2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/>
    </xf>
    <xf numFmtId="0" fontId="27" fillId="2" borderId="4" xfId="1" applyFont="1" applyFill="1" applyBorder="1" applyAlignment="1">
      <alignment horizontal="center" vertical="center" wrapText="1"/>
    </xf>
    <xf numFmtId="0" fontId="27" fillId="2" borderId="7" xfId="1" applyFont="1" applyFill="1" applyBorder="1" applyAlignment="1">
      <alignment horizontal="center" vertical="center" wrapText="1"/>
    </xf>
    <xf numFmtId="0" fontId="46" fillId="2" borderId="7" xfId="0" applyFont="1" applyFill="1" applyBorder="1" applyAlignment="1">
      <alignment horizontal="center"/>
    </xf>
    <xf numFmtId="0" fontId="46" fillId="2" borderId="5" xfId="0" applyFont="1" applyFill="1" applyBorder="1" applyAlignment="1">
      <alignment horizontal="center"/>
    </xf>
    <xf numFmtId="0" fontId="118" fillId="2" borderId="0" xfId="0" applyFont="1" applyFill="1" applyAlignment="1">
      <alignment horizontal="center"/>
    </xf>
    <xf numFmtId="0" fontId="26" fillId="2" borderId="4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6" fillId="2" borderId="10" xfId="0" applyFont="1" applyFill="1" applyBorder="1" applyAlignment="1">
      <alignment horizontal="center"/>
    </xf>
    <xf numFmtId="0" fontId="46" fillId="2" borderId="1" xfId="0" applyFont="1" applyFill="1" applyBorder="1" applyAlignment="1">
      <alignment horizontal="center"/>
    </xf>
    <xf numFmtId="0" fontId="46" fillId="2" borderId="27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 vertical="center" wrapText="1"/>
    </xf>
    <xf numFmtId="0" fontId="95" fillId="2" borderId="4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 wrapText="1"/>
    </xf>
    <xf numFmtId="0" fontId="6" fillId="2" borderId="20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/>
    </xf>
    <xf numFmtId="0" fontId="94" fillId="0" borderId="5" xfId="0" applyFont="1" applyBorder="1" applyAlignment="1">
      <alignment horizontal="center" vertical="center"/>
    </xf>
    <xf numFmtId="0" fontId="93" fillId="0" borderId="4" xfId="0" applyFont="1" applyBorder="1" applyAlignment="1">
      <alignment horizontal="center" vertical="center"/>
    </xf>
    <xf numFmtId="0" fontId="93" fillId="0" borderId="7" xfId="0" applyFont="1" applyBorder="1" applyAlignment="1">
      <alignment horizontal="center" vertical="center"/>
    </xf>
    <xf numFmtId="0" fontId="93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5" fillId="0" borderId="3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2" fillId="0" borderId="3" xfId="0" applyFont="1" applyBorder="1" applyAlignment="1">
      <alignment horizontal="right" vertical="center" wrapText="1"/>
    </xf>
    <xf numFmtId="0" fontId="42" fillId="0" borderId="6" xfId="0" applyFont="1" applyBorder="1" applyAlignment="1">
      <alignment horizontal="right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2" fillId="0" borderId="3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5" fillId="2" borderId="4" xfId="4" applyFont="1" applyFill="1" applyBorder="1" applyAlignment="1">
      <alignment horizontal="center" vertical="center" wrapText="1"/>
    </xf>
    <xf numFmtId="0" fontId="35" fillId="2" borderId="5" xfId="4" applyFont="1" applyFill="1" applyBorder="1" applyAlignment="1">
      <alignment horizontal="center" vertical="center" wrapText="1"/>
    </xf>
    <xf numFmtId="0" fontId="51" fillId="2" borderId="4" xfId="4" applyFont="1" applyFill="1" applyBorder="1" applyAlignment="1">
      <alignment horizontal="center" vertical="top"/>
    </xf>
    <xf numFmtId="0" fontId="51" fillId="2" borderId="5" xfId="4" applyFont="1" applyFill="1" applyBorder="1" applyAlignment="1">
      <alignment horizontal="center" vertical="top"/>
    </xf>
    <xf numFmtId="0" fontId="4" fillId="0" borderId="3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/>
    </xf>
    <xf numFmtId="0" fontId="35" fillId="2" borderId="3" xfId="4" applyFont="1" applyFill="1" applyBorder="1" applyAlignment="1">
      <alignment horizontal="center" vertical="center"/>
    </xf>
    <xf numFmtId="0" fontId="35" fillId="2" borderId="6" xfId="4" applyFont="1" applyFill="1" applyBorder="1" applyAlignment="1">
      <alignment horizontal="center" vertical="center"/>
    </xf>
    <xf numFmtId="0" fontId="35" fillId="2" borderId="3" xfId="4" applyFont="1" applyFill="1" applyBorder="1" applyAlignment="1">
      <alignment horizontal="center" vertical="center" wrapText="1"/>
    </xf>
    <xf numFmtId="0" fontId="35" fillId="2" borderId="6" xfId="4" applyFont="1" applyFill="1" applyBorder="1" applyAlignment="1">
      <alignment horizontal="center" vertical="center" wrapText="1"/>
    </xf>
    <xf numFmtId="0" fontId="55" fillId="0" borderId="4" xfId="5" applyFont="1" applyBorder="1" applyAlignment="1">
      <alignment horizontal="center"/>
    </xf>
    <xf numFmtId="0" fontId="55" fillId="0" borderId="5" xfId="5" applyFont="1" applyBorder="1" applyAlignment="1">
      <alignment horizontal="center"/>
    </xf>
    <xf numFmtId="0" fontId="4" fillId="0" borderId="2" xfId="5" applyFont="1" applyBorder="1" applyAlignment="1">
      <alignment horizontal="center" vertical="center"/>
    </xf>
    <xf numFmtId="0" fontId="35" fillId="0" borderId="3" xfId="4" applyFont="1" applyBorder="1" applyAlignment="1">
      <alignment vertical="center" wrapText="1"/>
    </xf>
    <xf numFmtId="0" fontId="35" fillId="0" borderId="20" xfId="4" applyFont="1" applyBorder="1" applyAlignment="1">
      <alignment vertical="center" wrapText="1"/>
    </xf>
    <xf numFmtId="0" fontId="35" fillId="0" borderId="6" xfId="4" applyFont="1" applyBorder="1" applyAlignment="1">
      <alignment vertical="center" wrapText="1"/>
    </xf>
    <xf numFmtId="0" fontId="4" fillId="0" borderId="0" xfId="4" applyFont="1" applyAlignment="1">
      <alignment horizontal="center"/>
    </xf>
    <xf numFmtId="0" fontId="35" fillId="0" borderId="3" xfId="4" applyFont="1" applyBorder="1" applyAlignment="1">
      <alignment horizontal="center" vertical="center" wrapText="1"/>
    </xf>
    <xf numFmtId="0" fontId="35" fillId="0" borderId="20" xfId="4" applyFont="1" applyBorder="1" applyAlignment="1">
      <alignment horizontal="center" vertical="center" wrapText="1"/>
    </xf>
    <xf numFmtId="0" fontId="35" fillId="0" borderId="6" xfId="4" applyFont="1" applyBorder="1" applyAlignment="1">
      <alignment horizontal="center" vertical="center" wrapText="1"/>
    </xf>
    <xf numFmtId="0" fontId="35" fillId="0" borderId="4" xfId="4" applyFont="1" applyBorder="1" applyAlignment="1">
      <alignment horizontal="center" vertical="center" wrapText="1"/>
    </xf>
    <xf numFmtId="0" fontId="35" fillId="0" borderId="7" xfId="4" applyFont="1" applyBorder="1" applyAlignment="1">
      <alignment horizontal="center" vertical="center" wrapText="1"/>
    </xf>
    <xf numFmtId="0" fontId="35" fillId="0" borderId="5" xfId="4" applyFont="1" applyBorder="1" applyAlignment="1">
      <alignment horizontal="center" vertical="center" wrapText="1"/>
    </xf>
    <xf numFmtId="0" fontId="35" fillId="0" borderId="4" xfId="4" applyFont="1" applyBorder="1" applyAlignment="1">
      <alignment horizontal="center" vertical="center"/>
    </xf>
    <xf numFmtId="0" fontId="35" fillId="0" borderId="7" xfId="4" applyFont="1" applyBorder="1" applyAlignment="1">
      <alignment horizontal="center" vertical="center"/>
    </xf>
    <xf numFmtId="0" fontId="35" fillId="0" borderId="5" xfId="4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1" fillId="2" borderId="2" xfId="1" applyFont="1" applyFill="1" applyBorder="1" applyAlignment="1">
      <alignment horizontal="center" vertical="center"/>
    </xf>
    <xf numFmtId="0" fontId="41" fillId="2" borderId="4" xfId="1" applyFont="1" applyFill="1" applyBorder="1" applyAlignment="1">
      <alignment horizontal="center" vertical="center" wrapText="1"/>
    </xf>
    <xf numFmtId="0" fontId="41" fillId="2" borderId="5" xfId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41" fillId="2" borderId="3" xfId="1" applyFont="1" applyFill="1" applyBorder="1" applyAlignment="1">
      <alignment horizontal="center" vertical="center" wrapText="1"/>
    </xf>
    <xf numFmtId="0" fontId="41" fillId="2" borderId="6" xfId="1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2" fillId="0" borderId="3" xfId="1" applyFont="1" applyBorder="1" applyAlignment="1">
      <alignment horizontal="center" vertical="center" wrapText="1"/>
    </xf>
    <xf numFmtId="0" fontId="42" fillId="0" borderId="6" xfId="1" applyFont="1" applyBorder="1" applyAlignment="1">
      <alignment horizontal="center" vertical="center" wrapText="1"/>
    </xf>
    <xf numFmtId="0" fontId="35" fillId="0" borderId="3" xfId="1" applyFont="1" applyBorder="1" applyAlignment="1">
      <alignment horizontal="center" vertical="center" wrapText="1"/>
    </xf>
    <xf numFmtId="0" fontId="35" fillId="0" borderId="6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42" fillId="0" borderId="5" xfId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wrapText="1"/>
    </xf>
    <xf numFmtId="0" fontId="3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2" fillId="0" borderId="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78" fillId="4" borderId="2" xfId="0" applyNumberFormat="1" applyFont="1" applyFill="1" applyBorder="1" applyAlignment="1" applyProtection="1">
      <alignment horizontal="center" vertical="center" wrapText="1" shrinkToFit="1" readingOrder="1"/>
    </xf>
    <xf numFmtId="0" fontId="44" fillId="3" borderId="2" xfId="0" applyFont="1" applyFill="1" applyBorder="1" applyAlignment="1">
      <alignment horizontal="center" vertical="center" wrapText="1"/>
    </xf>
    <xf numFmtId="0" fontId="77" fillId="0" borderId="0" xfId="0" applyNumberFormat="1" applyFont="1" applyAlignment="1" applyProtection="1">
      <alignment horizontal="left" vertical="top" wrapText="1" shrinkToFit="1" readingOrder="1"/>
    </xf>
    <xf numFmtId="0" fontId="78" fillId="3" borderId="2" xfId="0" applyNumberFormat="1" applyFont="1" applyFill="1" applyBorder="1" applyAlignment="1" applyProtection="1">
      <alignment horizontal="center" vertical="center" wrapText="1" shrinkToFit="1" readingOrder="1"/>
    </xf>
    <xf numFmtId="0" fontId="80" fillId="0" borderId="2" xfId="0" applyFont="1" applyBorder="1" applyAlignment="1">
      <alignment horizontal="center"/>
    </xf>
    <xf numFmtId="0" fontId="80" fillId="0" borderId="3" xfId="0" applyFont="1" applyBorder="1" applyAlignment="1">
      <alignment horizontal="center" vertical="center" wrapText="1"/>
    </xf>
    <xf numFmtId="0" fontId="80" fillId="0" borderId="6" xfId="0" applyFont="1" applyBorder="1" applyAlignment="1">
      <alignment horizontal="center" vertical="center" wrapText="1"/>
    </xf>
    <xf numFmtId="0" fontId="80" fillId="0" borderId="3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80" fillId="0" borderId="6" xfId="0" applyFont="1" applyBorder="1" applyAlignment="1">
      <alignment horizontal="center"/>
    </xf>
    <xf numFmtId="0" fontId="80" fillId="0" borderId="20" xfId="0" applyFont="1" applyBorder="1" applyAlignment="1">
      <alignment horizontal="center" vertical="center" wrapText="1"/>
    </xf>
    <xf numFmtId="0" fontId="80" fillId="0" borderId="4" xfId="0" applyFont="1" applyBorder="1" applyAlignment="1">
      <alignment horizontal="center"/>
    </xf>
    <xf numFmtId="0" fontId="80" fillId="0" borderId="7" xfId="0" applyFont="1" applyBorder="1" applyAlignment="1">
      <alignment horizontal="center"/>
    </xf>
    <xf numFmtId="0" fontId="80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2" fillId="0" borderId="3" xfId="7" applyFont="1" applyBorder="1" applyAlignment="1">
      <alignment horizontal="center" vertical="center" wrapText="1"/>
    </xf>
    <xf numFmtId="0" fontId="42" fillId="0" borderId="6" xfId="7" applyFont="1" applyBorder="1" applyAlignment="1">
      <alignment horizontal="center" vertical="center" wrapText="1"/>
    </xf>
    <xf numFmtId="0" fontId="42" fillId="0" borderId="4" xfId="7" applyFont="1" applyBorder="1" applyAlignment="1">
      <alignment horizontal="center" vertical="center" wrapText="1"/>
    </xf>
    <xf numFmtId="0" fontId="42" fillId="0" borderId="5" xfId="7" applyFont="1" applyBorder="1" applyAlignment="1">
      <alignment horizontal="center" vertical="center" wrapText="1"/>
    </xf>
    <xf numFmtId="0" fontId="42" fillId="0" borderId="4" xfId="7" applyFont="1" applyBorder="1" applyAlignment="1">
      <alignment horizontal="center" vertical="top" wrapText="1"/>
    </xf>
    <xf numFmtId="0" fontId="42" fillId="0" borderId="5" xfId="7" applyFont="1" applyBorder="1" applyAlignment="1">
      <alignment horizontal="center" vertical="top" wrapText="1"/>
    </xf>
    <xf numFmtId="0" fontId="37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37" fillId="0" borderId="3" xfId="1" applyFont="1" applyBorder="1" applyAlignment="1">
      <alignment horizontal="center" vertical="center" wrapText="1"/>
    </xf>
    <xf numFmtId="0" fontId="37" fillId="0" borderId="6" xfId="1" applyFont="1" applyBorder="1" applyAlignment="1">
      <alignment horizontal="center" vertical="center" wrapText="1"/>
    </xf>
    <xf numFmtId="0" fontId="37" fillId="0" borderId="4" xfId="1" applyFont="1" applyBorder="1" applyAlignment="1">
      <alignment horizontal="center" vertical="center" wrapText="1"/>
    </xf>
    <xf numFmtId="0" fontId="37" fillId="0" borderId="5" xfId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4" fillId="0" borderId="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/>
    </xf>
    <xf numFmtId="0" fontId="32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5" fillId="2" borderId="4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/>
    </xf>
  </cellXfs>
  <cellStyles count="9">
    <cellStyle name="Normal 2" xfId="2"/>
    <cellStyle name="Normal 2 2" xfId="6"/>
    <cellStyle name="Normal 2 3" xfId="8"/>
    <cellStyle name="Normal 3" xfId="7"/>
    <cellStyle name="Normal_Sheet1" xfId="3"/>
    <cellStyle name="Обычный" xfId="0" builtinId="0"/>
    <cellStyle name="Обычный 2" xfId="4"/>
    <cellStyle name="Обычный 2 2" xfId="1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0"/>
  <sheetViews>
    <sheetView tabSelected="1" workbookViewId="0">
      <selection activeCell="H10" sqref="H10"/>
    </sheetView>
  </sheetViews>
  <sheetFormatPr defaultRowHeight="15"/>
  <cols>
    <col min="1" max="1" width="6" style="780" customWidth="1"/>
    <col min="2" max="2" width="4.140625" style="780" customWidth="1"/>
    <col min="3" max="3" width="39.42578125" style="780" customWidth="1"/>
    <col min="4" max="4" width="16.7109375" style="780" customWidth="1"/>
    <col min="5" max="5" width="12.42578125" style="784" customWidth="1"/>
    <col min="6" max="6" width="13.42578125" style="784" customWidth="1"/>
    <col min="7" max="7" width="12.85546875" style="780" customWidth="1"/>
    <col min="8" max="8" width="12.140625" style="780" customWidth="1"/>
    <col min="9" max="9" width="15.140625" style="780" customWidth="1"/>
    <col min="10" max="10" width="17.5703125" style="780" customWidth="1"/>
    <col min="11" max="11" width="16.85546875" style="780" customWidth="1"/>
    <col min="12" max="12" width="9.140625" style="780"/>
    <col min="13" max="13" width="18.42578125" style="780" customWidth="1"/>
    <col min="14" max="16" width="9.140625" style="780"/>
    <col min="17" max="17" width="10" style="780" customWidth="1"/>
    <col min="18" max="16384" width="9.140625" style="780"/>
  </cols>
  <sheetData>
    <row r="1" spans="1:11" ht="62.25" customHeight="1">
      <c r="H1" s="1254" t="s">
        <v>3245</v>
      </c>
      <c r="I1" s="1255"/>
      <c r="J1" s="1255"/>
      <c r="K1" s="1255"/>
    </row>
    <row r="2" spans="1:11" ht="34.5" customHeight="1">
      <c r="H2" s="1179"/>
      <c r="I2" s="1180"/>
      <c r="J2" s="1180"/>
      <c r="K2" s="1180"/>
    </row>
    <row r="3" spans="1:11" s="1202" customFormat="1" ht="30" customHeight="1">
      <c r="A3" s="1282" t="s">
        <v>3207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82"/>
    </row>
    <row r="4" spans="1:11" s="1202" customFormat="1" ht="16.5" customHeight="1">
      <c r="A4" s="1282" t="s">
        <v>3208</v>
      </c>
      <c r="B4" s="1282"/>
      <c r="C4" s="1282"/>
      <c r="D4" s="1282"/>
      <c r="E4" s="1282"/>
      <c r="F4" s="1282"/>
      <c r="G4" s="1282"/>
      <c r="H4" s="1282"/>
      <c r="I4" s="1282"/>
      <c r="J4" s="1282"/>
      <c r="K4" s="1282"/>
    </row>
    <row r="5" spans="1:11" ht="15.75">
      <c r="A5" s="1292"/>
      <c r="B5" s="1292"/>
      <c r="C5" s="1292"/>
      <c r="D5" s="1292"/>
      <c r="E5" s="1292"/>
      <c r="F5" s="1292"/>
      <c r="G5" s="1292"/>
      <c r="H5" s="1292"/>
      <c r="I5" s="1292"/>
      <c r="J5" s="1292"/>
      <c r="K5" s="1292"/>
    </row>
    <row r="6" spans="1:11" ht="15.75">
      <c r="A6" s="1250" t="s">
        <v>1</v>
      </c>
      <c r="B6" s="1251"/>
      <c r="C6" s="1246" t="s">
        <v>2</v>
      </c>
      <c r="D6" s="1246" t="s">
        <v>3</v>
      </c>
      <c r="E6" s="1293" t="s">
        <v>4</v>
      </c>
      <c r="F6" s="1295" t="s">
        <v>5</v>
      </c>
      <c r="G6" s="1246" t="s">
        <v>6</v>
      </c>
      <c r="H6" s="1248" t="s">
        <v>7</v>
      </c>
      <c r="I6" s="1249"/>
      <c r="J6" s="1248" t="s">
        <v>8</v>
      </c>
      <c r="K6" s="1249"/>
    </row>
    <row r="7" spans="1:11" ht="31.5">
      <c r="A7" s="1252"/>
      <c r="B7" s="1253"/>
      <c r="C7" s="1247"/>
      <c r="D7" s="1247"/>
      <c r="E7" s="1294"/>
      <c r="F7" s="1296"/>
      <c r="G7" s="1247"/>
      <c r="H7" s="239" t="s">
        <v>9</v>
      </c>
      <c r="I7" s="239" t="s">
        <v>10</v>
      </c>
      <c r="J7" s="79" t="s">
        <v>9</v>
      </c>
      <c r="K7" s="239" t="s">
        <v>10</v>
      </c>
    </row>
    <row r="8" spans="1:11" ht="15.75">
      <c r="A8" s="1283" t="s">
        <v>0</v>
      </c>
      <c r="B8" s="1284"/>
      <c r="C8" s="1284"/>
      <c r="D8" s="1284"/>
      <c r="E8" s="1284"/>
      <c r="F8" s="1284"/>
      <c r="G8" s="1284"/>
      <c r="H8" s="1284"/>
      <c r="I8" s="1284"/>
      <c r="J8" s="1284"/>
      <c r="K8" s="1285"/>
    </row>
    <row r="9" spans="1:11" ht="15.75">
      <c r="A9" s="2">
        <v>1</v>
      </c>
      <c r="B9" s="2">
        <v>1</v>
      </c>
      <c r="C9" s="3" t="s">
        <v>11</v>
      </c>
      <c r="D9" s="4">
        <v>1934</v>
      </c>
      <c r="E9" s="81">
        <v>1934</v>
      </c>
      <c r="F9" s="1083" t="s">
        <v>12</v>
      </c>
      <c r="G9" s="28">
        <v>1266100</v>
      </c>
      <c r="H9" s="4">
        <v>1</v>
      </c>
      <c r="I9" s="23">
        <f>SUM(G9*H9)</f>
        <v>1266100</v>
      </c>
      <c r="J9" s="24">
        <v>1</v>
      </c>
      <c r="K9" s="80">
        <f>I9</f>
        <v>1266100</v>
      </c>
    </row>
    <row r="10" spans="1:11" ht="15.75">
      <c r="A10" s="2">
        <v>2</v>
      </c>
      <c r="B10" s="2">
        <v>2</v>
      </c>
      <c r="C10" s="3" t="s">
        <v>13</v>
      </c>
      <c r="D10" s="4">
        <v>1974</v>
      </c>
      <c r="E10" s="81">
        <v>1974</v>
      </c>
      <c r="F10" s="1083" t="s">
        <v>12</v>
      </c>
      <c r="G10" s="28">
        <v>134061400</v>
      </c>
      <c r="H10" s="4">
        <v>1</v>
      </c>
      <c r="I10" s="21">
        <f>H10*G10</f>
        <v>134061400</v>
      </c>
      <c r="J10" s="24">
        <v>1</v>
      </c>
      <c r="K10" s="80">
        <f>J10*G10</f>
        <v>134061400</v>
      </c>
    </row>
    <row r="11" spans="1:11" ht="15.75">
      <c r="A11" s="2">
        <v>3</v>
      </c>
      <c r="B11" s="2">
        <v>3</v>
      </c>
      <c r="C11" s="3" t="s">
        <v>14</v>
      </c>
      <c r="D11" s="4">
        <v>1979</v>
      </c>
      <c r="E11" s="81">
        <v>2002</v>
      </c>
      <c r="F11" s="1083" t="s">
        <v>12</v>
      </c>
      <c r="G11" s="28">
        <v>1823600</v>
      </c>
      <c r="H11" s="4">
        <v>1</v>
      </c>
      <c r="I11" s="23">
        <f>SUM(G11*H11)</f>
        <v>1823600</v>
      </c>
      <c r="J11" s="24">
        <v>1</v>
      </c>
      <c r="K11" s="80">
        <f>I11</f>
        <v>1823600</v>
      </c>
    </row>
    <row r="12" spans="1:11" ht="15.75">
      <c r="A12" s="2">
        <v>4</v>
      </c>
      <c r="B12" s="2">
        <v>4</v>
      </c>
      <c r="C12" s="3" t="s">
        <v>15</v>
      </c>
      <c r="D12" s="4">
        <v>1979</v>
      </c>
      <c r="E12" s="81">
        <v>2002</v>
      </c>
      <c r="F12" s="1083" t="s">
        <v>12</v>
      </c>
      <c r="G12" s="28">
        <v>339600</v>
      </c>
      <c r="H12" s="4">
        <v>1</v>
      </c>
      <c r="I12" s="23">
        <f>SUM(G12*H12)</f>
        <v>339600</v>
      </c>
      <c r="J12" s="24">
        <v>1</v>
      </c>
      <c r="K12" s="80">
        <f t="shared" ref="K12:K22" si="0">I12</f>
        <v>339600</v>
      </c>
    </row>
    <row r="13" spans="1:11" ht="15.75">
      <c r="A13" s="2">
        <v>5</v>
      </c>
      <c r="B13" s="2">
        <v>5</v>
      </c>
      <c r="C13" s="3" t="s">
        <v>16</v>
      </c>
      <c r="D13" s="4">
        <v>1985</v>
      </c>
      <c r="E13" s="81">
        <v>2002</v>
      </c>
      <c r="F13" s="1083" t="s">
        <v>12</v>
      </c>
      <c r="G13" s="28">
        <v>237279000</v>
      </c>
      <c r="H13" s="4">
        <v>1</v>
      </c>
      <c r="I13" s="81">
        <f>H13*G13</f>
        <v>237279000</v>
      </c>
      <c r="J13" s="24">
        <v>1</v>
      </c>
      <c r="K13" s="80">
        <f>H13*I13</f>
        <v>237279000</v>
      </c>
    </row>
    <row r="14" spans="1:11" ht="15.75">
      <c r="A14" s="2">
        <v>6</v>
      </c>
      <c r="B14" s="2">
        <v>6</v>
      </c>
      <c r="C14" s="3" t="s">
        <v>17</v>
      </c>
      <c r="D14" s="4">
        <v>2006</v>
      </c>
      <c r="E14" s="81">
        <v>2006</v>
      </c>
      <c r="F14" s="1083" t="s">
        <v>12</v>
      </c>
      <c r="G14" s="28">
        <v>46657200</v>
      </c>
      <c r="H14" s="4">
        <v>1</v>
      </c>
      <c r="I14" s="81">
        <f>H14*G14</f>
        <v>46657200</v>
      </c>
      <c r="J14" s="24">
        <v>1</v>
      </c>
      <c r="K14" s="80">
        <f t="shared" si="0"/>
        <v>46657200</v>
      </c>
    </row>
    <row r="15" spans="1:11" ht="15.75">
      <c r="A15" s="2">
        <v>7</v>
      </c>
      <c r="B15" s="2">
        <v>7</v>
      </c>
      <c r="C15" s="3" t="s">
        <v>18</v>
      </c>
      <c r="D15" s="4">
        <v>1984</v>
      </c>
      <c r="E15" s="81">
        <v>1986</v>
      </c>
      <c r="F15" s="1083" t="s">
        <v>12</v>
      </c>
      <c r="G15" s="28">
        <v>404347000</v>
      </c>
      <c r="H15" s="4">
        <v>1</v>
      </c>
      <c r="I15" s="23">
        <f>SUM(G15*H15)</f>
        <v>404347000</v>
      </c>
      <c r="J15" s="24">
        <v>1</v>
      </c>
      <c r="K15" s="80">
        <f>H15*I15</f>
        <v>404347000</v>
      </c>
    </row>
    <row r="16" spans="1:11" ht="15.75">
      <c r="A16" s="2">
        <v>8</v>
      </c>
      <c r="B16" s="2">
        <v>8</v>
      </c>
      <c r="C16" s="3" t="s">
        <v>19</v>
      </c>
      <c r="D16" s="4">
        <v>1972</v>
      </c>
      <c r="E16" s="81">
        <v>1972</v>
      </c>
      <c r="F16" s="1083" t="s">
        <v>12</v>
      </c>
      <c r="G16" s="28">
        <v>201958200</v>
      </c>
      <c r="H16" s="4">
        <v>1</v>
      </c>
      <c r="I16" s="23">
        <f>H16*G16</f>
        <v>201958200</v>
      </c>
      <c r="J16" s="24">
        <v>1</v>
      </c>
      <c r="K16" s="80">
        <f>H16*I16</f>
        <v>201958200</v>
      </c>
    </row>
    <row r="17" spans="1:13" ht="15.75">
      <c r="A17" s="2">
        <v>9</v>
      </c>
      <c r="B17" s="2">
        <v>9</v>
      </c>
      <c r="C17" s="3" t="s">
        <v>3200</v>
      </c>
      <c r="D17" s="4">
        <v>1977</v>
      </c>
      <c r="E17" s="81">
        <v>1997</v>
      </c>
      <c r="F17" s="1083" t="s">
        <v>12</v>
      </c>
      <c r="G17" s="21">
        <v>15924500</v>
      </c>
      <c r="H17" s="4">
        <v>1</v>
      </c>
      <c r="I17" s="23">
        <f t="shared" ref="I17:I28" si="1">SUM(G17*H17)</f>
        <v>15924500</v>
      </c>
      <c r="J17" s="24">
        <v>1</v>
      </c>
      <c r="K17" s="80">
        <f t="shared" si="0"/>
        <v>15924500</v>
      </c>
    </row>
    <row r="18" spans="1:13" ht="15.75">
      <c r="A18" s="2">
        <v>10</v>
      </c>
      <c r="B18" s="2">
        <v>10</v>
      </c>
      <c r="C18" s="3" t="s">
        <v>20</v>
      </c>
      <c r="D18" s="4">
        <v>1976</v>
      </c>
      <c r="E18" s="81">
        <v>2010</v>
      </c>
      <c r="F18" s="1083" t="s">
        <v>12</v>
      </c>
      <c r="G18" s="28">
        <v>5715800</v>
      </c>
      <c r="H18" s="4">
        <v>1</v>
      </c>
      <c r="I18" s="23">
        <f t="shared" si="1"/>
        <v>5715800</v>
      </c>
      <c r="J18" s="24">
        <v>1</v>
      </c>
      <c r="K18" s="80">
        <f t="shared" si="0"/>
        <v>5715800</v>
      </c>
    </row>
    <row r="19" spans="1:13" ht="15.75">
      <c r="A19" s="2">
        <v>11</v>
      </c>
      <c r="B19" s="2">
        <v>11</v>
      </c>
      <c r="C19" s="3" t="s">
        <v>21</v>
      </c>
      <c r="D19" s="4">
        <v>1978</v>
      </c>
      <c r="E19" s="81">
        <v>2006</v>
      </c>
      <c r="F19" s="1083" t="s">
        <v>12</v>
      </c>
      <c r="G19" s="28">
        <v>9611700</v>
      </c>
      <c r="H19" s="4">
        <v>1</v>
      </c>
      <c r="I19" s="23">
        <f t="shared" si="1"/>
        <v>9611700</v>
      </c>
      <c r="J19" s="24">
        <v>1</v>
      </c>
      <c r="K19" s="80">
        <f t="shared" si="0"/>
        <v>9611700</v>
      </c>
    </row>
    <row r="20" spans="1:13" ht="15.75">
      <c r="A20" s="2">
        <v>12</v>
      </c>
      <c r="B20" s="2">
        <v>12</v>
      </c>
      <c r="C20" s="3" t="s">
        <v>22</v>
      </c>
      <c r="D20" s="4">
        <v>1978</v>
      </c>
      <c r="E20" s="81">
        <v>2006</v>
      </c>
      <c r="F20" s="1083" t="s">
        <v>12</v>
      </c>
      <c r="G20" s="28">
        <v>3937200</v>
      </c>
      <c r="H20" s="4">
        <v>1</v>
      </c>
      <c r="I20" s="23">
        <f t="shared" si="1"/>
        <v>3937200</v>
      </c>
      <c r="J20" s="24">
        <v>1</v>
      </c>
      <c r="K20" s="80">
        <f t="shared" si="0"/>
        <v>3937200</v>
      </c>
    </row>
    <row r="21" spans="1:13" ht="15.75">
      <c r="A21" s="2">
        <v>13</v>
      </c>
      <c r="B21" s="2">
        <v>13</v>
      </c>
      <c r="C21" s="3" t="s">
        <v>23</v>
      </c>
      <c r="D21" s="4">
        <v>1997</v>
      </c>
      <c r="E21" s="81">
        <v>1997</v>
      </c>
      <c r="F21" s="1083" t="s">
        <v>12</v>
      </c>
      <c r="G21" s="28">
        <v>66664000</v>
      </c>
      <c r="H21" s="4">
        <v>1</v>
      </c>
      <c r="I21" s="23">
        <f t="shared" si="1"/>
        <v>66664000</v>
      </c>
      <c r="J21" s="24">
        <v>1</v>
      </c>
      <c r="K21" s="80">
        <f>H21*I21</f>
        <v>66664000</v>
      </c>
    </row>
    <row r="22" spans="1:13" ht="15.75">
      <c r="A22" s="2">
        <v>14</v>
      </c>
      <c r="B22" s="2">
        <v>14</v>
      </c>
      <c r="C22" s="3" t="s">
        <v>24</v>
      </c>
      <c r="D22" s="4">
        <v>2010</v>
      </c>
      <c r="E22" s="81">
        <v>2010</v>
      </c>
      <c r="F22" s="1083" t="s">
        <v>12</v>
      </c>
      <c r="G22" s="28">
        <v>35133200</v>
      </c>
      <c r="H22" s="4">
        <v>1</v>
      </c>
      <c r="I22" s="23">
        <f t="shared" si="1"/>
        <v>35133200</v>
      </c>
      <c r="J22" s="24">
        <v>1</v>
      </c>
      <c r="K22" s="80">
        <f t="shared" si="0"/>
        <v>35133200</v>
      </c>
    </row>
    <row r="23" spans="1:13" ht="22.5" customHeight="1">
      <c r="A23" s="2">
        <v>15</v>
      </c>
      <c r="B23" s="2">
        <v>15</v>
      </c>
      <c r="C23" s="11" t="s">
        <v>25</v>
      </c>
      <c r="D23" s="387">
        <v>1957</v>
      </c>
      <c r="E23" s="32">
        <v>1992</v>
      </c>
      <c r="F23" s="32" t="s">
        <v>12</v>
      </c>
      <c r="G23" s="31">
        <v>76722700</v>
      </c>
      <c r="H23" s="387">
        <v>1</v>
      </c>
      <c r="I23" s="32">
        <f t="shared" si="1"/>
        <v>76722700</v>
      </c>
      <c r="J23" s="26">
        <f>SUM(H23)</f>
        <v>1</v>
      </c>
      <c r="K23" s="82">
        <f>SUM(I23)</f>
        <v>76722700</v>
      </c>
      <c r="M23" s="1139"/>
    </row>
    <row r="24" spans="1:13" ht="15.75">
      <c r="A24" s="2">
        <v>16</v>
      </c>
      <c r="B24" s="2">
        <v>16</v>
      </c>
      <c r="C24" s="11" t="s">
        <v>26</v>
      </c>
      <c r="D24" s="387">
        <v>1992</v>
      </c>
      <c r="E24" s="32">
        <v>1992</v>
      </c>
      <c r="F24" s="32" t="s">
        <v>12</v>
      </c>
      <c r="G24" s="31">
        <v>595700</v>
      </c>
      <c r="H24" s="387">
        <v>1</v>
      </c>
      <c r="I24" s="32">
        <f t="shared" si="1"/>
        <v>595700</v>
      </c>
      <c r="J24" s="26">
        <f>SUM(H24)</f>
        <v>1</v>
      </c>
      <c r="K24" s="82">
        <f>SUM(I24)</f>
        <v>595700</v>
      </c>
    </row>
    <row r="25" spans="1:13" ht="39" customHeight="1">
      <c r="A25" s="2">
        <v>17</v>
      </c>
      <c r="B25" s="2">
        <v>17</v>
      </c>
      <c r="C25" s="11" t="s">
        <v>27</v>
      </c>
      <c r="D25" s="387">
        <v>2023</v>
      </c>
      <c r="E25" s="32">
        <v>2023</v>
      </c>
      <c r="F25" s="32" t="s">
        <v>12</v>
      </c>
      <c r="G25" s="31">
        <v>15741800</v>
      </c>
      <c r="H25" s="387">
        <v>1</v>
      </c>
      <c r="I25" s="32">
        <f t="shared" si="1"/>
        <v>15741800</v>
      </c>
      <c r="J25" s="26">
        <v>1</v>
      </c>
      <c r="K25" s="82">
        <f>J25*G25</f>
        <v>15741800</v>
      </c>
    </row>
    <row r="26" spans="1:13" ht="15.75">
      <c r="A26" s="2">
        <v>18</v>
      </c>
      <c r="B26" s="2">
        <v>18</v>
      </c>
      <c r="C26" s="3" t="s">
        <v>28</v>
      </c>
      <c r="D26" s="4"/>
      <c r="E26" s="81">
        <v>2005</v>
      </c>
      <c r="F26" s="1083" t="s">
        <v>12</v>
      </c>
      <c r="G26" s="81">
        <v>49000</v>
      </c>
      <c r="H26" s="4">
        <v>1</v>
      </c>
      <c r="I26" s="10">
        <f t="shared" si="1"/>
        <v>49000</v>
      </c>
      <c r="J26" s="26">
        <v>1</v>
      </c>
      <c r="K26" s="10">
        <f t="shared" ref="K26:K90" si="2">J26*G26</f>
        <v>49000</v>
      </c>
    </row>
    <row r="27" spans="1:13" ht="15.75">
      <c r="A27" s="2">
        <v>19</v>
      </c>
      <c r="B27" s="2">
        <v>19</v>
      </c>
      <c r="C27" s="3" t="s">
        <v>29</v>
      </c>
      <c r="D27" s="4"/>
      <c r="E27" s="81">
        <v>2008</v>
      </c>
      <c r="F27" s="1083" t="s">
        <v>12</v>
      </c>
      <c r="G27" s="81">
        <v>56000</v>
      </c>
      <c r="H27" s="4">
        <v>1</v>
      </c>
      <c r="I27" s="10">
        <f t="shared" si="1"/>
        <v>56000</v>
      </c>
      <c r="J27" s="26">
        <v>1</v>
      </c>
      <c r="K27" s="10">
        <f>J27*G27</f>
        <v>56000</v>
      </c>
    </row>
    <row r="28" spans="1:13" ht="15.75">
      <c r="A28" s="2">
        <v>20</v>
      </c>
      <c r="B28" s="2">
        <v>20</v>
      </c>
      <c r="C28" s="3" t="s">
        <v>30</v>
      </c>
      <c r="D28" s="4"/>
      <c r="E28" s="81">
        <v>2009</v>
      </c>
      <c r="F28" s="1083" t="s">
        <v>12</v>
      </c>
      <c r="G28" s="81">
        <v>77000</v>
      </c>
      <c r="H28" s="4">
        <v>1</v>
      </c>
      <c r="I28" s="10">
        <f t="shared" si="1"/>
        <v>77000</v>
      </c>
      <c r="J28" s="26">
        <v>1</v>
      </c>
      <c r="K28" s="10">
        <f>J28*G28</f>
        <v>77000</v>
      </c>
    </row>
    <row r="29" spans="1:13" ht="15.75">
      <c r="A29" s="2">
        <v>21</v>
      </c>
      <c r="B29" s="2">
        <v>21</v>
      </c>
      <c r="C29" s="3" t="s">
        <v>31</v>
      </c>
      <c r="D29" s="4"/>
      <c r="E29" s="81">
        <v>2009</v>
      </c>
      <c r="F29" s="1083" t="s">
        <v>12</v>
      </c>
      <c r="G29" s="81">
        <v>1000</v>
      </c>
      <c r="H29" s="4">
        <v>1</v>
      </c>
      <c r="I29" s="10">
        <f>H29*G29</f>
        <v>1000</v>
      </c>
      <c r="J29" s="26">
        <v>1</v>
      </c>
      <c r="K29" s="10">
        <f t="shared" si="2"/>
        <v>1000</v>
      </c>
    </row>
    <row r="30" spans="1:13" ht="15.75">
      <c r="A30" s="2">
        <v>22</v>
      </c>
      <c r="B30" s="2">
        <v>22</v>
      </c>
      <c r="C30" s="3" t="s">
        <v>32</v>
      </c>
      <c r="D30" s="4"/>
      <c r="E30" s="81">
        <v>2009</v>
      </c>
      <c r="F30" s="1083" t="s">
        <v>12</v>
      </c>
      <c r="G30" s="81">
        <v>2000</v>
      </c>
      <c r="H30" s="4">
        <v>1</v>
      </c>
      <c r="I30" s="10">
        <f>H30*G30</f>
        <v>2000</v>
      </c>
      <c r="J30" s="26">
        <v>1</v>
      </c>
      <c r="K30" s="10">
        <f t="shared" si="2"/>
        <v>2000</v>
      </c>
    </row>
    <row r="31" spans="1:13" ht="15.75">
      <c r="A31" s="2">
        <v>23</v>
      </c>
      <c r="B31" s="2">
        <v>23</v>
      </c>
      <c r="C31" s="3" t="s">
        <v>33</v>
      </c>
      <c r="D31" s="4"/>
      <c r="E31" s="81">
        <v>2009</v>
      </c>
      <c r="F31" s="1083" t="s">
        <v>12</v>
      </c>
      <c r="G31" s="81">
        <v>1000</v>
      </c>
      <c r="H31" s="4">
        <v>1</v>
      </c>
      <c r="I31" s="10">
        <f>G31*H31</f>
        <v>1000</v>
      </c>
      <c r="J31" s="26">
        <v>1</v>
      </c>
      <c r="K31" s="10">
        <f t="shared" si="2"/>
        <v>1000</v>
      </c>
    </row>
    <row r="32" spans="1:13" ht="15.75">
      <c r="A32" s="2">
        <v>24</v>
      </c>
      <c r="B32" s="2">
        <v>24</v>
      </c>
      <c r="C32" s="3" t="s">
        <v>34</v>
      </c>
      <c r="D32" s="4"/>
      <c r="E32" s="81">
        <v>2010</v>
      </c>
      <c r="F32" s="1083" t="s">
        <v>12</v>
      </c>
      <c r="G32" s="81">
        <v>2000</v>
      </c>
      <c r="H32" s="4">
        <v>1</v>
      </c>
      <c r="I32" s="10">
        <f t="shared" ref="I32:I96" si="3">H32*G32</f>
        <v>2000</v>
      </c>
      <c r="J32" s="26">
        <v>1</v>
      </c>
      <c r="K32" s="10">
        <f t="shared" si="2"/>
        <v>2000</v>
      </c>
    </row>
    <row r="33" spans="1:11" ht="15.75">
      <c r="A33" s="2">
        <v>25</v>
      </c>
      <c r="B33" s="2">
        <v>25</v>
      </c>
      <c r="C33" s="3" t="s">
        <v>35</v>
      </c>
      <c r="D33" s="4"/>
      <c r="E33" s="81">
        <v>2010</v>
      </c>
      <c r="F33" s="1083" t="s">
        <v>12</v>
      </c>
      <c r="G33" s="81">
        <v>56000</v>
      </c>
      <c r="H33" s="4">
        <v>1</v>
      </c>
      <c r="I33" s="10">
        <f t="shared" si="3"/>
        <v>56000</v>
      </c>
      <c r="J33" s="26">
        <v>1</v>
      </c>
      <c r="K33" s="10">
        <f t="shared" si="2"/>
        <v>56000</v>
      </c>
    </row>
    <row r="34" spans="1:11" ht="15.75">
      <c r="A34" s="2">
        <v>26</v>
      </c>
      <c r="B34" s="2">
        <v>26</v>
      </c>
      <c r="C34" s="7" t="s">
        <v>36</v>
      </c>
      <c r="D34" s="4"/>
      <c r="E34" s="81">
        <v>2012</v>
      </c>
      <c r="F34" s="1083" t="s">
        <v>12</v>
      </c>
      <c r="G34" s="81">
        <v>1000</v>
      </c>
      <c r="H34" s="4">
        <v>1</v>
      </c>
      <c r="I34" s="10">
        <f t="shared" si="3"/>
        <v>1000</v>
      </c>
      <c r="J34" s="26">
        <v>1</v>
      </c>
      <c r="K34" s="10">
        <f t="shared" si="2"/>
        <v>1000</v>
      </c>
    </row>
    <row r="35" spans="1:11" ht="15.75">
      <c r="A35" s="2">
        <v>27</v>
      </c>
      <c r="B35" s="2">
        <v>27</v>
      </c>
      <c r="C35" s="7" t="s">
        <v>37</v>
      </c>
      <c r="D35" s="4"/>
      <c r="E35" s="81">
        <v>2012</v>
      </c>
      <c r="F35" s="1083" t="s">
        <v>12</v>
      </c>
      <c r="G35" s="81">
        <v>1000</v>
      </c>
      <c r="H35" s="4">
        <v>1</v>
      </c>
      <c r="I35" s="10">
        <f t="shared" si="3"/>
        <v>1000</v>
      </c>
      <c r="J35" s="26">
        <v>1</v>
      </c>
      <c r="K35" s="10">
        <f t="shared" si="2"/>
        <v>1000</v>
      </c>
    </row>
    <row r="36" spans="1:11" ht="15.75">
      <c r="A36" s="2">
        <v>28</v>
      </c>
      <c r="B36" s="2">
        <v>28</v>
      </c>
      <c r="C36" s="7" t="s">
        <v>38</v>
      </c>
      <c r="D36" s="4"/>
      <c r="E36" s="81">
        <v>2012</v>
      </c>
      <c r="F36" s="1083" t="s">
        <v>12</v>
      </c>
      <c r="G36" s="81">
        <v>1000</v>
      </c>
      <c r="H36" s="4">
        <v>1</v>
      </c>
      <c r="I36" s="10">
        <f t="shared" si="3"/>
        <v>1000</v>
      </c>
      <c r="J36" s="26">
        <v>1</v>
      </c>
      <c r="K36" s="10">
        <f t="shared" si="2"/>
        <v>1000</v>
      </c>
    </row>
    <row r="37" spans="1:11" ht="15.75">
      <c r="A37" s="2">
        <v>29</v>
      </c>
      <c r="B37" s="2">
        <v>29</v>
      </c>
      <c r="C37" s="7" t="s">
        <v>39</v>
      </c>
      <c r="D37" s="4"/>
      <c r="E37" s="81">
        <v>2012</v>
      </c>
      <c r="F37" s="1083" t="s">
        <v>12</v>
      </c>
      <c r="G37" s="81">
        <v>1000</v>
      </c>
      <c r="H37" s="4">
        <v>1</v>
      </c>
      <c r="I37" s="10">
        <f t="shared" si="3"/>
        <v>1000</v>
      </c>
      <c r="J37" s="26">
        <v>1</v>
      </c>
      <c r="K37" s="10">
        <f t="shared" si="2"/>
        <v>1000</v>
      </c>
    </row>
    <row r="38" spans="1:11" ht="15.75">
      <c r="A38" s="2">
        <v>30</v>
      </c>
      <c r="B38" s="2">
        <v>30</v>
      </c>
      <c r="C38" s="7" t="s">
        <v>40</v>
      </c>
      <c r="D38" s="4"/>
      <c r="E38" s="81">
        <v>2012</v>
      </c>
      <c r="F38" s="1083" t="s">
        <v>12</v>
      </c>
      <c r="G38" s="81">
        <v>1000</v>
      </c>
      <c r="H38" s="4">
        <v>1</v>
      </c>
      <c r="I38" s="10">
        <f t="shared" si="3"/>
        <v>1000</v>
      </c>
      <c r="J38" s="26">
        <v>1</v>
      </c>
      <c r="K38" s="10">
        <f t="shared" si="2"/>
        <v>1000</v>
      </c>
    </row>
    <row r="39" spans="1:11" ht="15.75">
      <c r="A39" s="2">
        <v>31</v>
      </c>
      <c r="B39" s="2">
        <v>31</v>
      </c>
      <c r="C39" s="7" t="s">
        <v>41</v>
      </c>
      <c r="D39" s="4"/>
      <c r="E39" s="81">
        <v>2013</v>
      </c>
      <c r="F39" s="1083" t="s">
        <v>12</v>
      </c>
      <c r="G39" s="81">
        <v>1000</v>
      </c>
      <c r="H39" s="4">
        <v>3</v>
      </c>
      <c r="I39" s="10">
        <f t="shared" si="3"/>
        <v>3000</v>
      </c>
      <c r="J39" s="26">
        <v>3</v>
      </c>
      <c r="K39" s="10">
        <f t="shared" si="2"/>
        <v>3000</v>
      </c>
    </row>
    <row r="40" spans="1:11" ht="15.75">
      <c r="A40" s="2">
        <v>32</v>
      </c>
      <c r="B40" s="2">
        <v>32</v>
      </c>
      <c r="C40" s="7" t="s">
        <v>42</v>
      </c>
      <c r="D40" s="4"/>
      <c r="E40" s="81">
        <v>2013</v>
      </c>
      <c r="F40" s="1083" t="s">
        <v>12</v>
      </c>
      <c r="G40" s="81">
        <v>1000</v>
      </c>
      <c r="H40" s="4">
        <v>2</v>
      </c>
      <c r="I40" s="10">
        <f t="shared" si="3"/>
        <v>2000</v>
      </c>
      <c r="J40" s="26">
        <v>2</v>
      </c>
      <c r="K40" s="10">
        <f t="shared" si="2"/>
        <v>2000</v>
      </c>
    </row>
    <row r="41" spans="1:11" ht="15.75">
      <c r="A41" s="2">
        <v>33</v>
      </c>
      <c r="B41" s="2">
        <v>33</v>
      </c>
      <c r="C41" s="3" t="s">
        <v>43</v>
      </c>
      <c r="D41" s="4"/>
      <c r="E41" s="81">
        <v>2000</v>
      </c>
      <c r="F41" s="1083" t="s">
        <v>12</v>
      </c>
      <c r="G41" s="81">
        <v>2000</v>
      </c>
      <c r="H41" s="4">
        <v>1</v>
      </c>
      <c r="I41" s="10">
        <f t="shared" si="3"/>
        <v>2000</v>
      </c>
      <c r="J41" s="26">
        <v>1</v>
      </c>
      <c r="K41" s="10">
        <f t="shared" si="2"/>
        <v>2000</v>
      </c>
    </row>
    <row r="42" spans="1:11" ht="15.75">
      <c r="A42" s="2">
        <v>34</v>
      </c>
      <c r="B42" s="2">
        <v>34</v>
      </c>
      <c r="C42" s="3" t="s">
        <v>44</v>
      </c>
      <c r="D42" s="4"/>
      <c r="E42" s="81">
        <v>2000</v>
      </c>
      <c r="F42" s="1083" t="s">
        <v>12</v>
      </c>
      <c r="G42" s="81">
        <v>21000</v>
      </c>
      <c r="H42" s="4">
        <v>1</v>
      </c>
      <c r="I42" s="10">
        <f t="shared" si="3"/>
        <v>21000</v>
      </c>
      <c r="J42" s="26">
        <v>1</v>
      </c>
      <c r="K42" s="10">
        <f t="shared" si="2"/>
        <v>21000</v>
      </c>
    </row>
    <row r="43" spans="1:11" ht="15.75">
      <c r="A43" s="2">
        <v>35</v>
      </c>
      <c r="B43" s="2">
        <v>35</v>
      </c>
      <c r="C43" s="3" t="s">
        <v>45</v>
      </c>
      <c r="D43" s="4"/>
      <c r="E43" s="81">
        <v>2005</v>
      </c>
      <c r="F43" s="1083" t="s">
        <v>12</v>
      </c>
      <c r="G43" s="81">
        <v>35000</v>
      </c>
      <c r="H43" s="4">
        <v>1</v>
      </c>
      <c r="I43" s="10">
        <f t="shared" si="3"/>
        <v>35000</v>
      </c>
      <c r="J43" s="26">
        <v>1</v>
      </c>
      <c r="K43" s="10">
        <f t="shared" si="2"/>
        <v>35000</v>
      </c>
    </row>
    <row r="44" spans="1:11" ht="15.75">
      <c r="A44" s="2">
        <v>36</v>
      </c>
      <c r="B44" s="2">
        <v>36</v>
      </c>
      <c r="C44" s="3" t="s">
        <v>46</v>
      </c>
      <c r="D44" s="4"/>
      <c r="E44" s="81">
        <v>2005</v>
      </c>
      <c r="F44" s="1083" t="s">
        <v>12</v>
      </c>
      <c r="G44" s="81">
        <v>31500</v>
      </c>
      <c r="H44" s="4">
        <v>1</v>
      </c>
      <c r="I44" s="10">
        <f t="shared" si="3"/>
        <v>31500</v>
      </c>
      <c r="J44" s="26">
        <v>1</v>
      </c>
      <c r="K44" s="10">
        <f t="shared" si="2"/>
        <v>31500</v>
      </c>
    </row>
    <row r="45" spans="1:11" ht="15.75">
      <c r="A45" s="2">
        <v>37</v>
      </c>
      <c r="B45" s="2">
        <v>37</v>
      </c>
      <c r="C45" s="3" t="s">
        <v>47</v>
      </c>
      <c r="D45" s="4"/>
      <c r="E45" s="81">
        <v>2005</v>
      </c>
      <c r="F45" s="1083" t="s">
        <v>12</v>
      </c>
      <c r="G45" s="81">
        <v>2000</v>
      </c>
      <c r="H45" s="4">
        <v>3</v>
      </c>
      <c r="I45" s="10">
        <f t="shared" si="3"/>
        <v>6000</v>
      </c>
      <c r="J45" s="26">
        <v>3</v>
      </c>
      <c r="K45" s="10">
        <f t="shared" si="2"/>
        <v>6000</v>
      </c>
    </row>
    <row r="46" spans="1:11" ht="15.75">
      <c r="A46" s="2">
        <v>38</v>
      </c>
      <c r="B46" s="2">
        <v>38</v>
      </c>
      <c r="C46" s="3" t="s">
        <v>48</v>
      </c>
      <c r="D46" s="4"/>
      <c r="E46" s="81">
        <v>2005</v>
      </c>
      <c r="F46" s="1083" t="s">
        <v>12</v>
      </c>
      <c r="G46" s="81">
        <v>24500</v>
      </c>
      <c r="H46" s="4">
        <v>2</v>
      </c>
      <c r="I46" s="10">
        <f t="shared" si="3"/>
        <v>49000</v>
      </c>
      <c r="J46" s="26">
        <v>2</v>
      </c>
      <c r="K46" s="10">
        <f t="shared" si="2"/>
        <v>49000</v>
      </c>
    </row>
    <row r="47" spans="1:11" ht="15.75">
      <c r="A47" s="2">
        <v>39</v>
      </c>
      <c r="B47" s="2">
        <v>39</v>
      </c>
      <c r="C47" s="3" t="s">
        <v>49</v>
      </c>
      <c r="D47" s="4"/>
      <c r="E47" s="81">
        <v>2007</v>
      </c>
      <c r="F47" s="1083" t="s">
        <v>12</v>
      </c>
      <c r="G47" s="81">
        <v>341250</v>
      </c>
      <c r="H47" s="4">
        <v>1</v>
      </c>
      <c r="I47" s="10">
        <f t="shared" si="3"/>
        <v>341250</v>
      </c>
      <c r="J47" s="26">
        <v>1</v>
      </c>
      <c r="K47" s="10">
        <f t="shared" si="2"/>
        <v>341250</v>
      </c>
    </row>
    <row r="48" spans="1:11" ht="15.75">
      <c r="A48" s="2">
        <v>40</v>
      </c>
      <c r="B48" s="2">
        <v>40</v>
      </c>
      <c r="C48" s="3" t="s">
        <v>50</v>
      </c>
      <c r="D48" s="4"/>
      <c r="E48" s="81">
        <v>2009</v>
      </c>
      <c r="F48" s="1083" t="s">
        <v>12</v>
      </c>
      <c r="G48" s="81">
        <v>35000</v>
      </c>
      <c r="H48" s="4">
        <v>1</v>
      </c>
      <c r="I48" s="10">
        <f t="shared" si="3"/>
        <v>35000</v>
      </c>
      <c r="J48" s="26">
        <v>1</v>
      </c>
      <c r="K48" s="10">
        <f t="shared" si="2"/>
        <v>35000</v>
      </c>
    </row>
    <row r="49" spans="1:11" ht="15.75">
      <c r="A49" s="2">
        <v>41</v>
      </c>
      <c r="B49" s="2">
        <v>41</v>
      </c>
      <c r="C49" s="3" t="s">
        <v>51</v>
      </c>
      <c r="D49" s="4"/>
      <c r="E49" s="81">
        <v>2009</v>
      </c>
      <c r="F49" s="1083" t="s">
        <v>12</v>
      </c>
      <c r="G49" s="81">
        <v>54600</v>
      </c>
      <c r="H49" s="4">
        <v>5</v>
      </c>
      <c r="I49" s="10">
        <f t="shared" si="3"/>
        <v>273000</v>
      </c>
      <c r="J49" s="26">
        <v>5</v>
      </c>
      <c r="K49" s="10">
        <f t="shared" si="2"/>
        <v>273000</v>
      </c>
    </row>
    <row r="50" spans="1:11" ht="15.75">
      <c r="A50" s="2">
        <v>42</v>
      </c>
      <c r="B50" s="2">
        <v>42</v>
      </c>
      <c r="C50" s="3" t="s">
        <v>52</v>
      </c>
      <c r="D50" s="4"/>
      <c r="E50" s="81">
        <v>2009</v>
      </c>
      <c r="F50" s="1083" t="s">
        <v>12</v>
      </c>
      <c r="G50" s="81">
        <v>367290</v>
      </c>
      <c r="H50" s="4">
        <v>1</v>
      </c>
      <c r="I50" s="10">
        <f t="shared" si="3"/>
        <v>367290</v>
      </c>
      <c r="J50" s="26">
        <v>1</v>
      </c>
      <c r="K50" s="10">
        <f t="shared" si="2"/>
        <v>367290</v>
      </c>
    </row>
    <row r="51" spans="1:11" ht="15.75">
      <c r="A51" s="2">
        <v>43</v>
      </c>
      <c r="B51" s="2">
        <v>43</v>
      </c>
      <c r="C51" s="3" t="s">
        <v>48</v>
      </c>
      <c r="D51" s="4"/>
      <c r="E51" s="81">
        <v>2009</v>
      </c>
      <c r="F51" s="1083" t="s">
        <v>12</v>
      </c>
      <c r="G51" s="81">
        <v>24024</v>
      </c>
      <c r="H51" s="4">
        <v>19</v>
      </c>
      <c r="I51" s="10">
        <f t="shared" si="3"/>
        <v>456456</v>
      </c>
      <c r="J51" s="26">
        <v>19</v>
      </c>
      <c r="K51" s="10">
        <f t="shared" si="2"/>
        <v>456456</v>
      </c>
    </row>
    <row r="52" spans="1:11" ht="15.75">
      <c r="A52" s="2">
        <v>44</v>
      </c>
      <c r="B52" s="2">
        <v>44</v>
      </c>
      <c r="C52" s="3" t="s">
        <v>53</v>
      </c>
      <c r="D52" s="4"/>
      <c r="E52" s="81">
        <v>2009</v>
      </c>
      <c r="F52" s="1083" t="s">
        <v>12</v>
      </c>
      <c r="G52" s="81">
        <v>30030</v>
      </c>
      <c r="H52" s="4">
        <v>7</v>
      </c>
      <c r="I52" s="10">
        <f t="shared" si="3"/>
        <v>210210</v>
      </c>
      <c r="J52" s="26">
        <v>7</v>
      </c>
      <c r="K52" s="10">
        <f t="shared" si="2"/>
        <v>210210</v>
      </c>
    </row>
    <row r="53" spans="1:11" ht="15.75">
      <c r="A53" s="2">
        <v>45</v>
      </c>
      <c r="B53" s="2">
        <v>45</v>
      </c>
      <c r="C53" s="3" t="s">
        <v>54</v>
      </c>
      <c r="D53" s="4"/>
      <c r="E53" s="81">
        <v>2009</v>
      </c>
      <c r="F53" s="1083" t="s">
        <v>12</v>
      </c>
      <c r="G53" s="81">
        <v>23314</v>
      </c>
      <c r="H53" s="4">
        <v>1</v>
      </c>
      <c r="I53" s="10">
        <f t="shared" si="3"/>
        <v>23314</v>
      </c>
      <c r="J53" s="26">
        <v>1</v>
      </c>
      <c r="K53" s="10">
        <f t="shared" si="2"/>
        <v>23314</v>
      </c>
    </row>
    <row r="54" spans="1:11" ht="15.75">
      <c r="A54" s="2">
        <v>46</v>
      </c>
      <c r="B54" s="2">
        <v>46</v>
      </c>
      <c r="C54" s="3" t="s">
        <v>55</v>
      </c>
      <c r="D54" s="4"/>
      <c r="E54" s="81">
        <v>2009</v>
      </c>
      <c r="F54" s="1083" t="s">
        <v>12</v>
      </c>
      <c r="G54" s="81">
        <v>27300</v>
      </c>
      <c r="H54" s="4">
        <v>1</v>
      </c>
      <c r="I54" s="10">
        <f t="shared" si="3"/>
        <v>27300</v>
      </c>
      <c r="J54" s="26">
        <v>1</v>
      </c>
      <c r="K54" s="10">
        <f t="shared" si="2"/>
        <v>27300</v>
      </c>
    </row>
    <row r="55" spans="1:11" ht="15.75">
      <c r="A55" s="2">
        <v>47</v>
      </c>
      <c r="B55" s="2">
        <v>47</v>
      </c>
      <c r="C55" s="3" t="s">
        <v>56</v>
      </c>
      <c r="D55" s="4"/>
      <c r="E55" s="81">
        <v>2009</v>
      </c>
      <c r="F55" s="1083" t="s">
        <v>12</v>
      </c>
      <c r="G55" s="81">
        <v>42112</v>
      </c>
      <c r="H55" s="4">
        <v>1</v>
      </c>
      <c r="I55" s="10">
        <f t="shared" si="3"/>
        <v>42112</v>
      </c>
      <c r="J55" s="26">
        <v>1</v>
      </c>
      <c r="K55" s="10">
        <f t="shared" si="2"/>
        <v>42112</v>
      </c>
    </row>
    <row r="56" spans="1:11" ht="15.75">
      <c r="A56" s="2">
        <v>48</v>
      </c>
      <c r="B56" s="2">
        <v>48</v>
      </c>
      <c r="C56" s="3" t="s">
        <v>47</v>
      </c>
      <c r="D56" s="4"/>
      <c r="E56" s="81">
        <v>2009</v>
      </c>
      <c r="F56" s="1083" t="s">
        <v>12</v>
      </c>
      <c r="G56" s="81">
        <v>2000</v>
      </c>
      <c r="H56" s="4">
        <v>2</v>
      </c>
      <c r="I56" s="10">
        <f t="shared" si="3"/>
        <v>4000</v>
      </c>
      <c r="J56" s="26">
        <v>2</v>
      </c>
      <c r="K56" s="10">
        <f t="shared" si="2"/>
        <v>4000</v>
      </c>
    </row>
    <row r="57" spans="1:11" ht="15.75">
      <c r="A57" s="2">
        <v>49</v>
      </c>
      <c r="B57" s="2">
        <v>49</v>
      </c>
      <c r="C57" s="3" t="s">
        <v>57</v>
      </c>
      <c r="D57" s="4"/>
      <c r="E57" s="81">
        <v>2012</v>
      </c>
      <c r="F57" s="1083" t="s">
        <v>12</v>
      </c>
      <c r="G57" s="81">
        <v>22750</v>
      </c>
      <c r="H57" s="4">
        <v>1</v>
      </c>
      <c r="I57" s="10">
        <f t="shared" si="3"/>
        <v>22750</v>
      </c>
      <c r="J57" s="26">
        <v>1</v>
      </c>
      <c r="K57" s="10">
        <f t="shared" si="2"/>
        <v>22750</v>
      </c>
    </row>
    <row r="58" spans="1:11" ht="15.75">
      <c r="A58" s="2">
        <v>50</v>
      </c>
      <c r="B58" s="2">
        <v>50</v>
      </c>
      <c r="C58" s="3" t="s">
        <v>58</v>
      </c>
      <c r="D58" s="4"/>
      <c r="E58" s="81">
        <v>2009</v>
      </c>
      <c r="F58" s="1083" t="s">
        <v>12</v>
      </c>
      <c r="G58" s="81">
        <v>10000</v>
      </c>
      <c r="H58" s="4">
        <v>1</v>
      </c>
      <c r="I58" s="10">
        <f t="shared" si="3"/>
        <v>10000</v>
      </c>
      <c r="J58" s="26">
        <v>1</v>
      </c>
      <c r="K58" s="10">
        <f t="shared" si="2"/>
        <v>10000</v>
      </c>
    </row>
    <row r="59" spans="1:11" ht="15.75">
      <c r="A59" s="2">
        <v>51</v>
      </c>
      <c r="B59" s="2">
        <v>51</v>
      </c>
      <c r="C59" s="3" t="s">
        <v>59</v>
      </c>
      <c r="D59" s="4"/>
      <c r="E59" s="81">
        <v>2010</v>
      </c>
      <c r="F59" s="1083" t="s">
        <v>12</v>
      </c>
      <c r="G59" s="81">
        <v>50666</v>
      </c>
      <c r="H59" s="4">
        <v>1</v>
      </c>
      <c r="I59" s="10">
        <f t="shared" si="3"/>
        <v>50666</v>
      </c>
      <c r="J59" s="26">
        <v>1</v>
      </c>
      <c r="K59" s="10">
        <f t="shared" si="2"/>
        <v>50666</v>
      </c>
    </row>
    <row r="60" spans="1:11" ht="15.75">
      <c r="A60" s="2">
        <v>52</v>
      </c>
      <c r="B60" s="2">
        <v>52</v>
      </c>
      <c r="C60" s="3" t="s">
        <v>60</v>
      </c>
      <c r="D60" s="4"/>
      <c r="E60" s="81">
        <v>2010</v>
      </c>
      <c r="F60" s="1083" t="s">
        <v>12</v>
      </c>
      <c r="G60" s="81">
        <v>32571</v>
      </c>
      <c r="H60" s="4">
        <v>3</v>
      </c>
      <c r="I60" s="10">
        <f t="shared" si="3"/>
        <v>97713</v>
      </c>
      <c r="J60" s="26">
        <v>3</v>
      </c>
      <c r="K60" s="10">
        <f t="shared" si="2"/>
        <v>97713</v>
      </c>
    </row>
    <row r="61" spans="1:11" ht="15.75">
      <c r="A61" s="2">
        <v>53</v>
      </c>
      <c r="B61" s="2">
        <v>53</v>
      </c>
      <c r="C61" s="3" t="s">
        <v>61</v>
      </c>
      <c r="D61" s="4"/>
      <c r="E61" s="81">
        <v>2010</v>
      </c>
      <c r="F61" s="1083" t="s">
        <v>12</v>
      </c>
      <c r="G61" s="81">
        <v>50666</v>
      </c>
      <c r="H61" s="4">
        <v>1</v>
      </c>
      <c r="I61" s="10">
        <f t="shared" si="3"/>
        <v>50666</v>
      </c>
      <c r="J61" s="26">
        <v>1</v>
      </c>
      <c r="K61" s="10">
        <f t="shared" si="2"/>
        <v>50666</v>
      </c>
    </row>
    <row r="62" spans="1:11" ht="15.75">
      <c r="A62" s="2">
        <v>54</v>
      </c>
      <c r="B62" s="2">
        <v>54</v>
      </c>
      <c r="C62" s="3" t="s">
        <v>62</v>
      </c>
      <c r="D62" s="4"/>
      <c r="E62" s="81">
        <v>2010</v>
      </c>
      <c r="F62" s="1083" t="s">
        <v>12</v>
      </c>
      <c r="G62" s="28">
        <v>32571</v>
      </c>
      <c r="H62" s="2">
        <v>1</v>
      </c>
      <c r="I62" s="373">
        <f t="shared" si="3"/>
        <v>32571</v>
      </c>
      <c r="J62" s="782">
        <v>1</v>
      </c>
      <c r="K62" s="373">
        <f t="shared" si="2"/>
        <v>32571</v>
      </c>
    </row>
    <row r="63" spans="1:11" ht="15.75">
      <c r="A63" s="2">
        <v>55</v>
      </c>
      <c r="B63" s="2">
        <v>55</v>
      </c>
      <c r="C63" s="3" t="s">
        <v>63</v>
      </c>
      <c r="D63" s="4"/>
      <c r="E63" s="81">
        <v>2010</v>
      </c>
      <c r="F63" s="1083" t="s">
        <v>12</v>
      </c>
      <c r="G63" s="28">
        <v>36498</v>
      </c>
      <c r="H63" s="2">
        <v>1</v>
      </c>
      <c r="I63" s="373">
        <f t="shared" si="3"/>
        <v>36498</v>
      </c>
      <c r="J63" s="782">
        <v>1</v>
      </c>
      <c r="K63" s="373">
        <f t="shared" si="2"/>
        <v>36498</v>
      </c>
    </row>
    <row r="64" spans="1:11" ht="15.75">
      <c r="A64" s="2">
        <v>56</v>
      </c>
      <c r="B64" s="2">
        <v>56</v>
      </c>
      <c r="C64" s="3" t="s">
        <v>64</v>
      </c>
      <c r="D64" s="4"/>
      <c r="E64" s="81">
        <v>2009</v>
      </c>
      <c r="F64" s="1083" t="s">
        <v>12</v>
      </c>
      <c r="G64" s="28">
        <v>21067</v>
      </c>
      <c r="H64" s="2">
        <v>1</v>
      </c>
      <c r="I64" s="373">
        <f t="shared" si="3"/>
        <v>21067</v>
      </c>
      <c r="J64" s="782">
        <v>1</v>
      </c>
      <c r="K64" s="373">
        <f t="shared" si="2"/>
        <v>21067</v>
      </c>
    </row>
    <row r="65" spans="1:11" ht="15.75">
      <c r="A65" s="2">
        <v>57</v>
      </c>
      <c r="B65" s="2">
        <v>57</v>
      </c>
      <c r="C65" s="3" t="s">
        <v>65</v>
      </c>
      <c r="D65" s="4"/>
      <c r="E65" s="81">
        <v>2009</v>
      </c>
      <c r="F65" s="1083" t="s">
        <v>12</v>
      </c>
      <c r="G65" s="28">
        <v>22750</v>
      </c>
      <c r="H65" s="2">
        <v>4</v>
      </c>
      <c r="I65" s="373">
        <f t="shared" si="3"/>
        <v>91000</v>
      </c>
      <c r="J65" s="782">
        <v>4</v>
      </c>
      <c r="K65" s="373">
        <f t="shared" si="2"/>
        <v>91000</v>
      </c>
    </row>
    <row r="66" spans="1:11" ht="15.75">
      <c r="A66" s="2">
        <v>58</v>
      </c>
      <c r="B66" s="2">
        <v>58</v>
      </c>
      <c r="C66" s="3" t="s">
        <v>66</v>
      </c>
      <c r="D66" s="4"/>
      <c r="E66" s="81">
        <v>2010</v>
      </c>
      <c r="F66" s="1083" t="s">
        <v>12</v>
      </c>
      <c r="G66" s="28">
        <v>29575</v>
      </c>
      <c r="H66" s="2">
        <v>1</v>
      </c>
      <c r="I66" s="373">
        <f t="shared" si="3"/>
        <v>29575</v>
      </c>
      <c r="J66" s="782">
        <v>1</v>
      </c>
      <c r="K66" s="373">
        <f t="shared" si="2"/>
        <v>29575</v>
      </c>
    </row>
    <row r="67" spans="1:11" ht="15.75">
      <c r="A67" s="2">
        <v>59</v>
      </c>
      <c r="B67" s="2">
        <v>59</v>
      </c>
      <c r="C67" s="9" t="s">
        <v>67</v>
      </c>
      <c r="D67" s="4"/>
      <c r="E67" s="81">
        <v>2014</v>
      </c>
      <c r="F67" s="1083" t="s">
        <v>12</v>
      </c>
      <c r="G67" s="28">
        <v>1000</v>
      </c>
      <c r="H67" s="2">
        <v>1</v>
      </c>
      <c r="I67" s="373">
        <f t="shared" si="3"/>
        <v>1000</v>
      </c>
      <c r="J67" s="782">
        <v>1</v>
      </c>
      <c r="K67" s="373">
        <f t="shared" si="2"/>
        <v>1000</v>
      </c>
    </row>
    <row r="68" spans="1:11" ht="15.75">
      <c r="A68" s="2">
        <v>60</v>
      </c>
      <c r="B68" s="2">
        <v>60</v>
      </c>
      <c r="C68" s="9" t="s">
        <v>68</v>
      </c>
      <c r="D68" s="4"/>
      <c r="E68" s="81">
        <v>2014</v>
      </c>
      <c r="F68" s="1083" t="s">
        <v>12</v>
      </c>
      <c r="G68" s="28">
        <v>1000</v>
      </c>
      <c r="H68" s="2">
        <v>1</v>
      </c>
      <c r="I68" s="373">
        <f t="shared" si="3"/>
        <v>1000</v>
      </c>
      <c r="J68" s="782">
        <v>1</v>
      </c>
      <c r="K68" s="373">
        <f t="shared" si="2"/>
        <v>1000</v>
      </c>
    </row>
    <row r="69" spans="1:11" ht="15.75">
      <c r="A69" s="2">
        <v>61</v>
      </c>
      <c r="B69" s="2">
        <v>61</v>
      </c>
      <c r="C69" s="10" t="s">
        <v>69</v>
      </c>
      <c r="D69" s="4"/>
      <c r="E69" s="81">
        <v>2014</v>
      </c>
      <c r="F69" s="1083" t="s">
        <v>12</v>
      </c>
      <c r="G69" s="28">
        <v>1000</v>
      </c>
      <c r="H69" s="2">
        <v>2</v>
      </c>
      <c r="I69" s="373">
        <f t="shared" si="3"/>
        <v>2000</v>
      </c>
      <c r="J69" s="782">
        <v>2</v>
      </c>
      <c r="K69" s="373">
        <f t="shared" si="2"/>
        <v>2000</v>
      </c>
    </row>
    <row r="70" spans="1:11" ht="15.75">
      <c r="A70" s="2">
        <v>62</v>
      </c>
      <c r="B70" s="2">
        <v>62</v>
      </c>
      <c r="C70" s="10" t="s">
        <v>70</v>
      </c>
      <c r="D70" s="4"/>
      <c r="E70" s="81">
        <v>2014</v>
      </c>
      <c r="F70" s="1083" t="s">
        <v>12</v>
      </c>
      <c r="G70" s="28">
        <v>40000</v>
      </c>
      <c r="H70" s="2">
        <v>2</v>
      </c>
      <c r="I70" s="373">
        <f t="shared" si="3"/>
        <v>80000</v>
      </c>
      <c r="J70" s="782">
        <v>2</v>
      </c>
      <c r="K70" s="373">
        <f t="shared" si="2"/>
        <v>80000</v>
      </c>
    </row>
    <row r="71" spans="1:11" ht="66" customHeight="1">
      <c r="A71" s="2">
        <v>63</v>
      </c>
      <c r="B71" s="2">
        <v>63</v>
      </c>
      <c r="C71" s="11" t="s">
        <v>71</v>
      </c>
      <c r="D71" s="4"/>
      <c r="E71" s="81">
        <v>2015</v>
      </c>
      <c r="F71" s="1083" t="s">
        <v>12</v>
      </c>
      <c r="G71" s="28">
        <v>77805</v>
      </c>
      <c r="H71" s="2">
        <v>1</v>
      </c>
      <c r="I71" s="373">
        <f t="shared" si="3"/>
        <v>77805</v>
      </c>
      <c r="J71" s="782">
        <v>1</v>
      </c>
      <c r="K71" s="373">
        <f t="shared" si="2"/>
        <v>77805</v>
      </c>
    </row>
    <row r="72" spans="1:11" ht="70.5" customHeight="1">
      <c r="A72" s="2">
        <v>64</v>
      </c>
      <c r="B72" s="2">
        <v>64</v>
      </c>
      <c r="C72" s="11" t="s">
        <v>72</v>
      </c>
      <c r="D72" s="4"/>
      <c r="E72" s="81">
        <v>2015</v>
      </c>
      <c r="F72" s="1083" t="s">
        <v>12</v>
      </c>
      <c r="G72" s="28">
        <v>146965</v>
      </c>
      <c r="H72" s="2">
        <v>1</v>
      </c>
      <c r="I72" s="373">
        <f t="shared" si="3"/>
        <v>146965</v>
      </c>
      <c r="J72" s="782">
        <v>1</v>
      </c>
      <c r="K72" s="373">
        <f t="shared" si="2"/>
        <v>146965</v>
      </c>
    </row>
    <row r="73" spans="1:11" ht="15.75">
      <c r="A73" s="2">
        <v>65</v>
      </c>
      <c r="B73" s="2">
        <v>65</v>
      </c>
      <c r="C73" s="11" t="s">
        <v>73</v>
      </c>
      <c r="D73" s="4"/>
      <c r="E73" s="81">
        <v>2015</v>
      </c>
      <c r="F73" s="1083" t="s">
        <v>12</v>
      </c>
      <c r="G73" s="28">
        <v>20020</v>
      </c>
      <c r="H73" s="2">
        <v>1</v>
      </c>
      <c r="I73" s="373">
        <f t="shared" si="3"/>
        <v>20020</v>
      </c>
      <c r="J73" s="782">
        <v>1</v>
      </c>
      <c r="K73" s="373">
        <f t="shared" si="2"/>
        <v>20020</v>
      </c>
    </row>
    <row r="74" spans="1:11" ht="15.75">
      <c r="A74" s="2">
        <v>66</v>
      </c>
      <c r="B74" s="2">
        <v>66</v>
      </c>
      <c r="C74" s="11" t="s">
        <v>74</v>
      </c>
      <c r="D74" s="4"/>
      <c r="E74" s="81">
        <v>2015</v>
      </c>
      <c r="F74" s="1083" t="s">
        <v>12</v>
      </c>
      <c r="G74" s="28">
        <v>35000</v>
      </c>
      <c r="H74" s="2">
        <v>1</v>
      </c>
      <c r="I74" s="373">
        <f t="shared" si="3"/>
        <v>35000</v>
      </c>
      <c r="J74" s="782">
        <v>1</v>
      </c>
      <c r="K74" s="373">
        <f t="shared" si="2"/>
        <v>35000</v>
      </c>
    </row>
    <row r="75" spans="1:11" ht="15.75">
      <c r="A75" s="2">
        <v>67</v>
      </c>
      <c r="B75" s="2">
        <v>67</v>
      </c>
      <c r="C75" s="11" t="s">
        <v>75</v>
      </c>
      <c r="D75" s="4"/>
      <c r="E75" s="81">
        <v>2015</v>
      </c>
      <c r="F75" s="1083" t="s">
        <v>12</v>
      </c>
      <c r="G75" s="28">
        <v>450450</v>
      </c>
      <c r="H75" s="2">
        <v>1</v>
      </c>
      <c r="I75" s="373">
        <f t="shared" si="3"/>
        <v>450450</v>
      </c>
      <c r="J75" s="782">
        <v>1</v>
      </c>
      <c r="K75" s="373">
        <f t="shared" si="2"/>
        <v>450450</v>
      </c>
    </row>
    <row r="76" spans="1:11" ht="31.5">
      <c r="A76" s="2">
        <v>68</v>
      </c>
      <c r="B76" s="2">
        <v>68</v>
      </c>
      <c r="C76" s="11" t="s">
        <v>76</v>
      </c>
      <c r="D76" s="4"/>
      <c r="E76" s="81">
        <v>2015</v>
      </c>
      <c r="F76" s="1083" t="s">
        <v>12</v>
      </c>
      <c r="G76" s="28">
        <v>1000</v>
      </c>
      <c r="H76" s="2">
        <v>1</v>
      </c>
      <c r="I76" s="373">
        <f t="shared" si="3"/>
        <v>1000</v>
      </c>
      <c r="J76" s="782">
        <v>1</v>
      </c>
      <c r="K76" s="373">
        <f t="shared" si="2"/>
        <v>1000</v>
      </c>
    </row>
    <row r="77" spans="1:11" ht="15.75">
      <c r="A77" s="2">
        <v>69</v>
      </c>
      <c r="B77" s="2">
        <v>69</v>
      </c>
      <c r="C77" s="11" t="s">
        <v>77</v>
      </c>
      <c r="D77" s="4"/>
      <c r="E77" s="81">
        <v>2015</v>
      </c>
      <c r="F77" s="1083" t="s">
        <v>12</v>
      </c>
      <c r="G77" s="28">
        <v>81491</v>
      </c>
      <c r="H77" s="2">
        <v>1</v>
      </c>
      <c r="I77" s="373">
        <f t="shared" si="3"/>
        <v>81491</v>
      </c>
      <c r="J77" s="782">
        <v>1</v>
      </c>
      <c r="K77" s="373">
        <f t="shared" si="2"/>
        <v>81491</v>
      </c>
    </row>
    <row r="78" spans="1:11" ht="65.25" customHeight="1">
      <c r="A78" s="2">
        <v>70</v>
      </c>
      <c r="B78" s="2">
        <v>70</v>
      </c>
      <c r="C78" s="11" t="s">
        <v>78</v>
      </c>
      <c r="D78" s="4"/>
      <c r="E78" s="81">
        <v>2016</v>
      </c>
      <c r="F78" s="1083" t="s">
        <v>12</v>
      </c>
      <c r="G78" s="28">
        <v>60000</v>
      </c>
      <c r="H78" s="2">
        <v>1</v>
      </c>
      <c r="I78" s="373">
        <f t="shared" si="3"/>
        <v>60000</v>
      </c>
      <c r="J78" s="782">
        <v>1</v>
      </c>
      <c r="K78" s="373">
        <f t="shared" si="2"/>
        <v>60000</v>
      </c>
    </row>
    <row r="79" spans="1:11" ht="15.75">
      <c r="A79" s="2">
        <v>71</v>
      </c>
      <c r="B79" s="2">
        <v>71</v>
      </c>
      <c r="C79" s="11" t="s">
        <v>74</v>
      </c>
      <c r="D79" s="4"/>
      <c r="E79" s="81">
        <v>2016</v>
      </c>
      <c r="F79" s="1083" t="s">
        <v>12</v>
      </c>
      <c r="G79" s="28">
        <v>50323</v>
      </c>
      <c r="H79" s="2">
        <v>1</v>
      </c>
      <c r="I79" s="373">
        <f t="shared" si="3"/>
        <v>50323</v>
      </c>
      <c r="J79" s="782">
        <v>1</v>
      </c>
      <c r="K79" s="373">
        <f t="shared" si="2"/>
        <v>50323</v>
      </c>
    </row>
    <row r="80" spans="1:11" ht="15.75">
      <c r="A80" s="2">
        <v>72</v>
      </c>
      <c r="B80" s="2">
        <v>72</v>
      </c>
      <c r="C80" s="11" t="s">
        <v>73</v>
      </c>
      <c r="D80" s="4"/>
      <c r="E80" s="81">
        <v>2016</v>
      </c>
      <c r="F80" s="1083" t="s">
        <v>12</v>
      </c>
      <c r="G80" s="28">
        <v>25438</v>
      </c>
      <c r="H80" s="2">
        <v>1</v>
      </c>
      <c r="I80" s="373">
        <f t="shared" si="3"/>
        <v>25438</v>
      </c>
      <c r="J80" s="782">
        <v>1</v>
      </c>
      <c r="K80" s="373">
        <f t="shared" si="2"/>
        <v>25438</v>
      </c>
    </row>
    <row r="81" spans="1:11" ht="68.25" customHeight="1">
      <c r="A81" s="2">
        <v>73</v>
      </c>
      <c r="B81" s="2">
        <v>73</v>
      </c>
      <c r="C81" s="11" t="s">
        <v>79</v>
      </c>
      <c r="D81" s="4"/>
      <c r="E81" s="81">
        <v>2016</v>
      </c>
      <c r="F81" s="1083" t="s">
        <v>12</v>
      </c>
      <c r="G81" s="28">
        <v>60000</v>
      </c>
      <c r="H81" s="2">
        <v>1</v>
      </c>
      <c r="I81" s="373">
        <f t="shared" si="3"/>
        <v>60000</v>
      </c>
      <c r="J81" s="782">
        <v>1</v>
      </c>
      <c r="K81" s="373">
        <f t="shared" si="2"/>
        <v>60000</v>
      </c>
    </row>
    <row r="82" spans="1:11" ht="63.75" customHeight="1">
      <c r="A82" s="2">
        <v>74</v>
      </c>
      <c r="B82" s="2">
        <v>74</v>
      </c>
      <c r="C82" s="12" t="s">
        <v>80</v>
      </c>
      <c r="D82" s="4"/>
      <c r="E82" s="81">
        <v>2016</v>
      </c>
      <c r="F82" s="1083" t="s">
        <v>12</v>
      </c>
      <c r="G82" s="28">
        <v>1000</v>
      </c>
      <c r="H82" s="2">
        <v>1</v>
      </c>
      <c r="I82" s="373">
        <f t="shared" si="3"/>
        <v>1000</v>
      </c>
      <c r="J82" s="782">
        <v>1</v>
      </c>
      <c r="K82" s="373">
        <f t="shared" si="2"/>
        <v>1000</v>
      </c>
    </row>
    <row r="83" spans="1:11" ht="34.5" customHeight="1">
      <c r="A83" s="2">
        <v>75</v>
      </c>
      <c r="B83" s="2">
        <v>75</v>
      </c>
      <c r="C83" s="11" t="s">
        <v>81</v>
      </c>
      <c r="D83" s="4"/>
      <c r="E83" s="81">
        <v>2016</v>
      </c>
      <c r="F83" s="1083" t="s">
        <v>12</v>
      </c>
      <c r="G83" s="28">
        <v>80000</v>
      </c>
      <c r="H83" s="2">
        <v>1</v>
      </c>
      <c r="I83" s="373">
        <f t="shared" si="3"/>
        <v>80000</v>
      </c>
      <c r="J83" s="782">
        <v>1</v>
      </c>
      <c r="K83" s="373">
        <f t="shared" si="2"/>
        <v>80000</v>
      </c>
    </row>
    <row r="84" spans="1:11" ht="34.5" customHeight="1">
      <c r="A84" s="2">
        <v>76</v>
      </c>
      <c r="B84" s="2">
        <v>76</v>
      </c>
      <c r="C84" s="11" t="s">
        <v>82</v>
      </c>
      <c r="D84" s="4"/>
      <c r="E84" s="81">
        <v>2016</v>
      </c>
      <c r="F84" s="1083" t="s">
        <v>12</v>
      </c>
      <c r="G84" s="28">
        <v>10000</v>
      </c>
      <c r="H84" s="2">
        <v>1</v>
      </c>
      <c r="I84" s="373">
        <f t="shared" ref="I84" si="4">H84*G84</f>
        <v>10000</v>
      </c>
      <c r="J84" s="782">
        <v>1</v>
      </c>
      <c r="K84" s="373">
        <f t="shared" ref="K84" si="5">J84*G84</f>
        <v>10000</v>
      </c>
    </row>
    <row r="85" spans="1:11" ht="15.75">
      <c r="A85" s="2">
        <v>77</v>
      </c>
      <c r="B85" s="2">
        <v>77</v>
      </c>
      <c r="C85" s="11" t="s">
        <v>82</v>
      </c>
      <c r="D85" s="4"/>
      <c r="E85" s="81">
        <v>2016</v>
      </c>
      <c r="F85" s="1083" t="s">
        <v>12</v>
      </c>
      <c r="G85" s="28">
        <v>10000</v>
      </c>
      <c r="H85" s="2">
        <v>2</v>
      </c>
      <c r="I85" s="373">
        <f t="shared" si="3"/>
        <v>20000</v>
      </c>
      <c r="J85" s="782">
        <v>2</v>
      </c>
      <c r="K85" s="373">
        <f t="shared" si="2"/>
        <v>20000</v>
      </c>
    </row>
    <row r="86" spans="1:11" ht="15.75">
      <c r="A86" s="2">
        <v>78</v>
      </c>
      <c r="B86" s="2">
        <v>78</v>
      </c>
      <c r="C86" s="11" t="s">
        <v>83</v>
      </c>
      <c r="D86" s="4"/>
      <c r="E86" s="81">
        <v>2016</v>
      </c>
      <c r="F86" s="1083" t="s">
        <v>12</v>
      </c>
      <c r="G86" s="28">
        <v>15000</v>
      </c>
      <c r="H86" s="2">
        <v>1</v>
      </c>
      <c r="I86" s="373">
        <f t="shared" si="3"/>
        <v>15000</v>
      </c>
      <c r="J86" s="782">
        <v>1</v>
      </c>
      <c r="K86" s="373">
        <f t="shared" si="2"/>
        <v>15000</v>
      </c>
    </row>
    <row r="87" spans="1:11" ht="133.5" customHeight="1">
      <c r="A87" s="2">
        <v>79</v>
      </c>
      <c r="B87" s="2">
        <v>79</v>
      </c>
      <c r="C87" s="11" t="s">
        <v>84</v>
      </c>
      <c r="D87" s="4"/>
      <c r="E87" s="81">
        <v>2016</v>
      </c>
      <c r="F87" s="1083" t="s">
        <v>12</v>
      </c>
      <c r="G87" s="28">
        <v>234118</v>
      </c>
      <c r="H87" s="2">
        <v>1</v>
      </c>
      <c r="I87" s="373">
        <f t="shared" si="3"/>
        <v>234118</v>
      </c>
      <c r="J87" s="782">
        <v>1</v>
      </c>
      <c r="K87" s="373">
        <f t="shared" si="2"/>
        <v>234118</v>
      </c>
    </row>
    <row r="88" spans="1:11" ht="72" customHeight="1">
      <c r="A88" s="2">
        <v>80</v>
      </c>
      <c r="B88" s="2">
        <v>80</v>
      </c>
      <c r="C88" s="11" t="s">
        <v>85</v>
      </c>
      <c r="D88" s="4"/>
      <c r="E88" s="81">
        <v>2016</v>
      </c>
      <c r="F88" s="1083" t="s">
        <v>12</v>
      </c>
      <c r="G88" s="28">
        <v>41458</v>
      </c>
      <c r="H88" s="2">
        <v>1</v>
      </c>
      <c r="I88" s="373">
        <f t="shared" si="3"/>
        <v>41458</v>
      </c>
      <c r="J88" s="782">
        <v>1</v>
      </c>
      <c r="K88" s="373">
        <f t="shared" si="2"/>
        <v>41458</v>
      </c>
    </row>
    <row r="89" spans="1:11" ht="75.75" customHeight="1">
      <c r="A89" s="2">
        <v>81</v>
      </c>
      <c r="B89" s="2">
        <v>81</v>
      </c>
      <c r="C89" s="11" t="s">
        <v>86</v>
      </c>
      <c r="D89" s="4"/>
      <c r="E89" s="81">
        <v>2016</v>
      </c>
      <c r="F89" s="1083" t="s">
        <v>12</v>
      </c>
      <c r="G89" s="28">
        <v>500</v>
      </c>
      <c r="H89" s="2">
        <v>1</v>
      </c>
      <c r="I89" s="373">
        <f t="shared" si="3"/>
        <v>500</v>
      </c>
      <c r="J89" s="782">
        <v>1</v>
      </c>
      <c r="K89" s="373">
        <f t="shared" si="2"/>
        <v>500</v>
      </c>
    </row>
    <row r="90" spans="1:11" ht="63">
      <c r="A90" s="2">
        <v>82</v>
      </c>
      <c r="B90" s="2">
        <v>82</v>
      </c>
      <c r="C90" s="11" t="s">
        <v>87</v>
      </c>
      <c r="D90" s="4"/>
      <c r="E90" s="81">
        <v>2016</v>
      </c>
      <c r="F90" s="1083" t="s">
        <v>12</v>
      </c>
      <c r="G90" s="28">
        <v>39833</v>
      </c>
      <c r="H90" s="2">
        <v>1</v>
      </c>
      <c r="I90" s="373">
        <f t="shared" si="3"/>
        <v>39833</v>
      </c>
      <c r="J90" s="782">
        <v>1</v>
      </c>
      <c r="K90" s="373">
        <f t="shared" si="2"/>
        <v>39833</v>
      </c>
    </row>
    <row r="91" spans="1:11" ht="47.25">
      <c r="A91" s="2">
        <v>83</v>
      </c>
      <c r="B91" s="2">
        <v>83</v>
      </c>
      <c r="C91" s="11" t="s">
        <v>88</v>
      </c>
      <c r="D91" s="4"/>
      <c r="E91" s="81">
        <v>2017</v>
      </c>
      <c r="F91" s="1083" t="s">
        <v>12</v>
      </c>
      <c r="G91" s="28">
        <v>50000</v>
      </c>
      <c r="H91" s="2">
        <v>1</v>
      </c>
      <c r="I91" s="373">
        <f t="shared" si="3"/>
        <v>50000</v>
      </c>
      <c r="J91" s="782">
        <v>1</v>
      </c>
      <c r="K91" s="373">
        <f t="shared" ref="K91:K154" si="6">J91*G91</f>
        <v>50000</v>
      </c>
    </row>
    <row r="92" spans="1:11" ht="15.75">
      <c r="A92" s="2">
        <v>84</v>
      </c>
      <c r="B92" s="2">
        <v>84</v>
      </c>
      <c r="C92" s="11" t="s">
        <v>89</v>
      </c>
      <c r="D92" s="4"/>
      <c r="E92" s="81">
        <v>2017</v>
      </c>
      <c r="F92" s="1083" t="s">
        <v>12</v>
      </c>
      <c r="G92" s="28">
        <v>40000</v>
      </c>
      <c r="H92" s="2">
        <v>2</v>
      </c>
      <c r="I92" s="373">
        <f t="shared" si="3"/>
        <v>80000</v>
      </c>
      <c r="J92" s="782">
        <v>2</v>
      </c>
      <c r="K92" s="373">
        <f t="shared" si="6"/>
        <v>80000</v>
      </c>
    </row>
    <row r="93" spans="1:11" ht="63">
      <c r="A93" s="2">
        <v>85</v>
      </c>
      <c r="B93" s="2">
        <v>85</v>
      </c>
      <c r="C93" s="11" t="s">
        <v>90</v>
      </c>
      <c r="D93" s="4"/>
      <c r="E93" s="81">
        <v>2017</v>
      </c>
      <c r="F93" s="1083" t="s">
        <v>12</v>
      </c>
      <c r="G93" s="28">
        <v>50000</v>
      </c>
      <c r="H93" s="2">
        <v>1</v>
      </c>
      <c r="I93" s="373">
        <f t="shared" si="3"/>
        <v>50000</v>
      </c>
      <c r="J93" s="782">
        <v>1</v>
      </c>
      <c r="K93" s="373">
        <f t="shared" si="6"/>
        <v>50000</v>
      </c>
    </row>
    <row r="94" spans="1:11" ht="31.5">
      <c r="A94" s="2">
        <v>86</v>
      </c>
      <c r="B94" s="2">
        <v>86</v>
      </c>
      <c r="C94" s="11" t="s">
        <v>91</v>
      </c>
      <c r="D94" s="4"/>
      <c r="E94" s="81">
        <v>2017</v>
      </c>
      <c r="F94" s="1083" t="s">
        <v>12</v>
      </c>
      <c r="G94" s="28">
        <v>45000</v>
      </c>
      <c r="H94" s="2">
        <v>2</v>
      </c>
      <c r="I94" s="373">
        <f t="shared" si="3"/>
        <v>90000</v>
      </c>
      <c r="J94" s="782">
        <v>2</v>
      </c>
      <c r="K94" s="373">
        <f t="shared" si="6"/>
        <v>90000</v>
      </c>
    </row>
    <row r="95" spans="1:11" ht="31.5">
      <c r="A95" s="2">
        <v>87</v>
      </c>
      <c r="B95" s="2">
        <v>87</v>
      </c>
      <c r="C95" s="11" t="s">
        <v>92</v>
      </c>
      <c r="D95" s="4"/>
      <c r="E95" s="81">
        <v>2017</v>
      </c>
      <c r="F95" s="1083" t="s">
        <v>12</v>
      </c>
      <c r="G95" s="28">
        <v>40000</v>
      </c>
      <c r="H95" s="2">
        <v>1</v>
      </c>
      <c r="I95" s="373">
        <f t="shared" si="3"/>
        <v>40000</v>
      </c>
      <c r="J95" s="782">
        <v>1</v>
      </c>
      <c r="K95" s="373">
        <f t="shared" si="6"/>
        <v>40000</v>
      </c>
    </row>
    <row r="96" spans="1:11" ht="15.75">
      <c r="A96" s="2">
        <v>88</v>
      </c>
      <c r="B96" s="2">
        <v>88</v>
      </c>
      <c r="C96" s="11" t="s">
        <v>93</v>
      </c>
      <c r="D96" s="4"/>
      <c r="E96" s="81">
        <v>2017</v>
      </c>
      <c r="F96" s="1083" t="s">
        <v>12</v>
      </c>
      <c r="G96" s="28">
        <v>19355</v>
      </c>
      <c r="H96" s="2">
        <v>12</v>
      </c>
      <c r="I96" s="373">
        <f t="shared" si="3"/>
        <v>232260</v>
      </c>
      <c r="J96" s="782">
        <v>12</v>
      </c>
      <c r="K96" s="373">
        <f t="shared" si="6"/>
        <v>232260</v>
      </c>
    </row>
    <row r="97" spans="1:11" ht="15.75">
      <c r="A97" s="2">
        <v>89</v>
      </c>
      <c r="B97" s="2">
        <v>89</v>
      </c>
      <c r="C97" s="11" t="s">
        <v>94</v>
      </c>
      <c r="D97" s="4"/>
      <c r="E97" s="81">
        <v>2017</v>
      </c>
      <c r="F97" s="1083" t="s">
        <v>12</v>
      </c>
      <c r="G97" s="28">
        <v>38710</v>
      </c>
      <c r="H97" s="2">
        <v>3</v>
      </c>
      <c r="I97" s="373">
        <f t="shared" ref="I97:I182" si="7">H97*G97</f>
        <v>116130</v>
      </c>
      <c r="J97" s="782">
        <v>3</v>
      </c>
      <c r="K97" s="373">
        <f t="shared" si="6"/>
        <v>116130</v>
      </c>
    </row>
    <row r="98" spans="1:11" ht="119.25" customHeight="1">
      <c r="A98" s="2">
        <v>90</v>
      </c>
      <c r="B98" s="2">
        <v>90</v>
      </c>
      <c r="C98" s="13" t="s">
        <v>95</v>
      </c>
      <c r="D98" s="4"/>
      <c r="E98" s="32">
        <v>2018</v>
      </c>
      <c r="F98" s="32" t="s">
        <v>12</v>
      </c>
      <c r="G98" s="28">
        <v>208110</v>
      </c>
      <c r="H98" s="2">
        <v>2</v>
      </c>
      <c r="I98" s="373">
        <f t="shared" si="7"/>
        <v>416220</v>
      </c>
      <c r="J98" s="782">
        <v>2</v>
      </c>
      <c r="K98" s="373">
        <f t="shared" si="6"/>
        <v>416220</v>
      </c>
    </row>
    <row r="99" spans="1:11" ht="109.5" customHeight="1">
      <c r="A99" s="2">
        <v>91</v>
      </c>
      <c r="B99" s="2">
        <v>91</v>
      </c>
      <c r="C99" s="13" t="s">
        <v>96</v>
      </c>
      <c r="D99" s="4"/>
      <c r="E99" s="32">
        <v>2018</v>
      </c>
      <c r="F99" s="32" t="s">
        <v>12</v>
      </c>
      <c r="G99" s="28">
        <v>276780</v>
      </c>
      <c r="H99" s="2">
        <v>1</v>
      </c>
      <c r="I99" s="373">
        <f t="shared" si="7"/>
        <v>276780</v>
      </c>
      <c r="J99" s="782">
        <v>1</v>
      </c>
      <c r="K99" s="373">
        <f t="shared" si="6"/>
        <v>276780</v>
      </c>
    </row>
    <row r="100" spans="1:11" ht="15.75">
      <c r="A100" s="2">
        <v>92</v>
      </c>
      <c r="B100" s="2">
        <v>92</v>
      </c>
      <c r="C100" s="11" t="s">
        <v>97</v>
      </c>
      <c r="D100" s="4"/>
      <c r="E100" s="32">
        <v>2018</v>
      </c>
      <c r="F100" s="32" t="s">
        <v>12</v>
      </c>
      <c r="G100" s="28">
        <v>200000</v>
      </c>
      <c r="H100" s="2">
        <v>1</v>
      </c>
      <c r="I100" s="373">
        <f t="shared" si="7"/>
        <v>200000</v>
      </c>
      <c r="J100" s="782">
        <v>1</v>
      </c>
      <c r="K100" s="373">
        <f t="shared" si="6"/>
        <v>200000</v>
      </c>
    </row>
    <row r="101" spans="1:11" ht="15.75">
      <c r="A101" s="2">
        <v>93</v>
      </c>
      <c r="B101" s="2">
        <v>93</v>
      </c>
      <c r="C101" s="11" t="s">
        <v>98</v>
      </c>
      <c r="D101" s="4"/>
      <c r="E101" s="32">
        <v>2018</v>
      </c>
      <c r="F101" s="32" t="s">
        <v>12</v>
      </c>
      <c r="G101" s="28">
        <v>693000</v>
      </c>
      <c r="H101" s="2">
        <v>1</v>
      </c>
      <c r="I101" s="373">
        <f t="shared" si="7"/>
        <v>693000</v>
      </c>
      <c r="J101" s="782">
        <v>1</v>
      </c>
      <c r="K101" s="373">
        <f t="shared" si="6"/>
        <v>693000</v>
      </c>
    </row>
    <row r="102" spans="1:11" ht="31.5" customHeight="1">
      <c r="A102" s="2">
        <v>94</v>
      </c>
      <c r="B102" s="2">
        <v>94</v>
      </c>
      <c r="C102" s="15" t="s">
        <v>99</v>
      </c>
      <c r="D102" s="4"/>
      <c r="E102" s="32">
        <v>2018</v>
      </c>
      <c r="F102" s="32" t="s">
        <v>12</v>
      </c>
      <c r="G102" s="28">
        <v>1307166</v>
      </c>
      <c r="H102" s="2">
        <v>1</v>
      </c>
      <c r="I102" s="373">
        <f t="shared" si="7"/>
        <v>1307166</v>
      </c>
      <c r="J102" s="782">
        <v>1</v>
      </c>
      <c r="K102" s="373">
        <f t="shared" si="6"/>
        <v>1307166</v>
      </c>
    </row>
    <row r="103" spans="1:11" ht="15.75">
      <c r="A103" s="2">
        <v>95</v>
      </c>
      <c r="B103" s="2">
        <v>95</v>
      </c>
      <c r="C103" s="15" t="s">
        <v>100</v>
      </c>
      <c r="D103" s="4"/>
      <c r="E103" s="32">
        <v>2018</v>
      </c>
      <c r="F103" s="32" t="s">
        <v>12</v>
      </c>
      <c r="G103" s="28">
        <v>324800</v>
      </c>
      <c r="H103" s="2">
        <v>5</v>
      </c>
      <c r="I103" s="373">
        <f t="shared" si="7"/>
        <v>1624000</v>
      </c>
      <c r="J103" s="782">
        <v>5</v>
      </c>
      <c r="K103" s="373">
        <f t="shared" si="6"/>
        <v>1624000</v>
      </c>
    </row>
    <row r="104" spans="1:11" ht="15.75">
      <c r="A104" s="2">
        <v>96</v>
      </c>
      <c r="B104" s="2">
        <v>96</v>
      </c>
      <c r="C104" s="15" t="s">
        <v>101</v>
      </c>
      <c r="D104" s="4"/>
      <c r="E104" s="32">
        <v>2018</v>
      </c>
      <c r="F104" s="32" t="s">
        <v>12</v>
      </c>
      <c r="G104" s="28">
        <v>25000</v>
      </c>
      <c r="H104" s="2">
        <v>6</v>
      </c>
      <c r="I104" s="373">
        <f t="shared" si="7"/>
        <v>150000</v>
      </c>
      <c r="J104" s="782">
        <v>6</v>
      </c>
      <c r="K104" s="373">
        <f t="shared" si="6"/>
        <v>150000</v>
      </c>
    </row>
    <row r="105" spans="1:11" ht="31.5">
      <c r="A105" s="2">
        <v>97</v>
      </c>
      <c r="B105" s="2">
        <v>97</v>
      </c>
      <c r="C105" s="15" t="s">
        <v>102</v>
      </c>
      <c r="D105" s="4"/>
      <c r="E105" s="32">
        <v>2018</v>
      </c>
      <c r="F105" s="32" t="s">
        <v>12</v>
      </c>
      <c r="G105" s="28">
        <v>50000</v>
      </c>
      <c r="H105" s="2">
        <v>2</v>
      </c>
      <c r="I105" s="373">
        <f t="shared" si="7"/>
        <v>100000</v>
      </c>
      <c r="J105" s="782">
        <v>2</v>
      </c>
      <c r="K105" s="373">
        <f t="shared" si="6"/>
        <v>100000</v>
      </c>
    </row>
    <row r="106" spans="1:11" ht="31.5">
      <c r="A106" s="2">
        <v>98</v>
      </c>
      <c r="B106" s="2">
        <v>98</v>
      </c>
      <c r="C106" s="11" t="s">
        <v>103</v>
      </c>
      <c r="D106" s="4"/>
      <c r="E106" s="1083">
        <v>2018</v>
      </c>
      <c r="F106" s="456" t="s">
        <v>12</v>
      </c>
      <c r="G106" s="28">
        <v>406000</v>
      </c>
      <c r="H106" s="2">
        <v>1</v>
      </c>
      <c r="I106" s="373">
        <f t="shared" si="7"/>
        <v>406000</v>
      </c>
      <c r="J106" s="782">
        <v>1</v>
      </c>
      <c r="K106" s="373">
        <f t="shared" si="6"/>
        <v>406000</v>
      </c>
    </row>
    <row r="107" spans="1:11" ht="31.5">
      <c r="A107" s="2">
        <v>99</v>
      </c>
      <c r="B107" s="2">
        <v>99</v>
      </c>
      <c r="C107" s="15" t="s">
        <v>104</v>
      </c>
      <c r="D107" s="4"/>
      <c r="E107" s="32">
        <v>2018</v>
      </c>
      <c r="F107" s="32" t="s">
        <v>12</v>
      </c>
      <c r="G107" s="28">
        <v>140910</v>
      </c>
      <c r="H107" s="2">
        <v>1</v>
      </c>
      <c r="I107" s="373">
        <f t="shared" si="7"/>
        <v>140910</v>
      </c>
      <c r="J107" s="782">
        <v>1</v>
      </c>
      <c r="K107" s="373">
        <f t="shared" si="6"/>
        <v>140910</v>
      </c>
    </row>
    <row r="108" spans="1:11" ht="31.5">
      <c r="A108" s="2">
        <v>100</v>
      </c>
      <c r="B108" s="2">
        <v>100</v>
      </c>
      <c r="C108" s="11" t="s">
        <v>105</v>
      </c>
      <c r="D108" s="4"/>
      <c r="E108" s="1083">
        <v>2018</v>
      </c>
      <c r="F108" s="456" t="s">
        <v>12</v>
      </c>
      <c r="G108" s="28">
        <v>996576</v>
      </c>
      <c r="H108" s="2">
        <v>1</v>
      </c>
      <c r="I108" s="373">
        <f t="shared" si="7"/>
        <v>996576</v>
      </c>
      <c r="J108" s="782">
        <v>1</v>
      </c>
      <c r="K108" s="373">
        <f t="shared" si="6"/>
        <v>996576</v>
      </c>
    </row>
    <row r="109" spans="1:11" ht="31.5">
      <c r="A109" s="2">
        <v>101</v>
      </c>
      <c r="B109" s="2">
        <v>101</v>
      </c>
      <c r="C109" s="15" t="s">
        <v>106</v>
      </c>
      <c r="D109" s="4"/>
      <c r="E109" s="32">
        <v>2018</v>
      </c>
      <c r="F109" s="32" t="s">
        <v>12</v>
      </c>
      <c r="G109" s="28">
        <v>255213</v>
      </c>
      <c r="H109" s="2">
        <v>1</v>
      </c>
      <c r="I109" s="373">
        <f t="shared" si="7"/>
        <v>255213</v>
      </c>
      <c r="J109" s="782">
        <v>1</v>
      </c>
      <c r="K109" s="373">
        <f t="shared" si="6"/>
        <v>255213</v>
      </c>
    </row>
    <row r="110" spans="1:11" ht="47.25">
      <c r="A110" s="2">
        <v>102</v>
      </c>
      <c r="B110" s="2">
        <v>102</v>
      </c>
      <c r="C110" s="15" t="s">
        <v>107</v>
      </c>
      <c r="D110" s="4"/>
      <c r="E110" s="32">
        <v>2018</v>
      </c>
      <c r="F110" s="32" t="s">
        <v>12</v>
      </c>
      <c r="G110" s="28">
        <v>23184</v>
      </c>
      <c r="H110" s="2">
        <v>5</v>
      </c>
      <c r="I110" s="373">
        <f t="shared" si="7"/>
        <v>115920</v>
      </c>
      <c r="J110" s="782">
        <v>5</v>
      </c>
      <c r="K110" s="373">
        <f t="shared" si="6"/>
        <v>115920</v>
      </c>
    </row>
    <row r="111" spans="1:11" ht="47.25">
      <c r="A111" s="2">
        <v>103</v>
      </c>
      <c r="B111" s="2">
        <v>103</v>
      </c>
      <c r="C111" s="15" t="s">
        <v>108</v>
      </c>
      <c r="D111" s="4"/>
      <c r="E111" s="32">
        <v>2018</v>
      </c>
      <c r="F111" s="32" t="s">
        <v>12</v>
      </c>
      <c r="G111" s="28">
        <v>166992</v>
      </c>
      <c r="H111" s="2">
        <v>1</v>
      </c>
      <c r="I111" s="373">
        <f t="shared" si="7"/>
        <v>166992</v>
      </c>
      <c r="J111" s="782">
        <v>1</v>
      </c>
      <c r="K111" s="373">
        <f t="shared" si="6"/>
        <v>166992</v>
      </c>
    </row>
    <row r="112" spans="1:11" ht="15.75">
      <c r="A112" s="2">
        <v>104</v>
      </c>
      <c r="B112" s="2">
        <v>104</v>
      </c>
      <c r="C112" s="11" t="s">
        <v>109</v>
      </c>
      <c r="D112" s="4"/>
      <c r="E112" s="32">
        <v>2019</v>
      </c>
      <c r="F112" s="32" t="s">
        <v>12</v>
      </c>
      <c r="G112" s="28">
        <v>21000</v>
      </c>
      <c r="H112" s="2">
        <v>1</v>
      </c>
      <c r="I112" s="373">
        <f t="shared" si="7"/>
        <v>21000</v>
      </c>
      <c r="J112" s="782">
        <v>1</v>
      </c>
      <c r="K112" s="373">
        <f t="shared" si="6"/>
        <v>21000</v>
      </c>
    </row>
    <row r="113" spans="1:11" ht="31.5">
      <c r="A113" s="2">
        <v>105</v>
      </c>
      <c r="B113" s="2">
        <v>105</v>
      </c>
      <c r="C113" s="11" t="s">
        <v>110</v>
      </c>
      <c r="D113" s="4"/>
      <c r="E113" s="32">
        <v>2019</v>
      </c>
      <c r="F113" s="32" t="s">
        <v>12</v>
      </c>
      <c r="G113" s="28">
        <v>120000</v>
      </c>
      <c r="H113" s="2">
        <v>1</v>
      </c>
      <c r="I113" s="373">
        <f t="shared" si="7"/>
        <v>120000</v>
      </c>
      <c r="J113" s="782">
        <v>1</v>
      </c>
      <c r="K113" s="373">
        <f t="shared" si="6"/>
        <v>120000</v>
      </c>
    </row>
    <row r="114" spans="1:11" ht="31.5">
      <c r="A114" s="2">
        <v>106</v>
      </c>
      <c r="B114" s="2">
        <v>106</v>
      </c>
      <c r="C114" s="11" t="s">
        <v>111</v>
      </c>
      <c r="D114" s="4"/>
      <c r="E114" s="32">
        <v>2019</v>
      </c>
      <c r="F114" s="32" t="s">
        <v>12</v>
      </c>
      <c r="G114" s="28">
        <v>118300</v>
      </c>
      <c r="H114" s="2">
        <v>3</v>
      </c>
      <c r="I114" s="373">
        <f t="shared" si="7"/>
        <v>354900</v>
      </c>
      <c r="J114" s="782">
        <v>3</v>
      </c>
      <c r="K114" s="373">
        <f t="shared" si="6"/>
        <v>354900</v>
      </c>
    </row>
    <row r="115" spans="1:11" ht="15.75">
      <c r="A115" s="2">
        <v>107</v>
      </c>
      <c r="B115" s="2">
        <v>107</v>
      </c>
      <c r="C115" s="15" t="s">
        <v>112</v>
      </c>
      <c r="D115" s="4"/>
      <c r="E115" s="32">
        <v>2019</v>
      </c>
      <c r="F115" s="32" t="s">
        <v>12</v>
      </c>
      <c r="G115" s="28">
        <v>19593</v>
      </c>
      <c r="H115" s="2">
        <v>5</v>
      </c>
      <c r="I115" s="373">
        <f t="shared" si="7"/>
        <v>97965</v>
      </c>
      <c r="J115" s="782">
        <v>5</v>
      </c>
      <c r="K115" s="373">
        <f t="shared" si="6"/>
        <v>97965</v>
      </c>
    </row>
    <row r="116" spans="1:11" ht="15.75">
      <c r="A116" s="2">
        <v>108</v>
      </c>
      <c r="B116" s="2">
        <v>108</v>
      </c>
      <c r="C116" s="15" t="s">
        <v>113</v>
      </c>
      <c r="D116" s="4"/>
      <c r="E116" s="32">
        <v>2019</v>
      </c>
      <c r="F116" s="32" t="s">
        <v>12</v>
      </c>
      <c r="G116" s="28">
        <v>52500</v>
      </c>
      <c r="H116" s="2">
        <v>1</v>
      </c>
      <c r="I116" s="373">
        <f t="shared" si="7"/>
        <v>52500</v>
      </c>
      <c r="J116" s="782">
        <v>1</v>
      </c>
      <c r="K116" s="373">
        <f t="shared" si="6"/>
        <v>52500</v>
      </c>
    </row>
    <row r="117" spans="1:11" ht="15.75">
      <c r="A117" s="2">
        <v>109</v>
      </c>
      <c r="B117" s="2">
        <v>109</v>
      </c>
      <c r="C117" s="15" t="s">
        <v>114</v>
      </c>
      <c r="D117" s="4"/>
      <c r="E117" s="32">
        <v>2019</v>
      </c>
      <c r="F117" s="32" t="s">
        <v>12</v>
      </c>
      <c r="G117" s="28">
        <v>27808</v>
      </c>
      <c r="H117" s="2">
        <v>7</v>
      </c>
      <c r="I117" s="373">
        <f>H117*G117</f>
        <v>194656</v>
      </c>
      <c r="J117" s="782">
        <v>7</v>
      </c>
      <c r="K117" s="373">
        <f>J117*G117</f>
        <v>194656</v>
      </c>
    </row>
    <row r="118" spans="1:11" ht="15.75">
      <c r="A118" s="2">
        <v>110</v>
      </c>
      <c r="B118" s="2">
        <v>110</v>
      </c>
      <c r="C118" s="11" t="s">
        <v>115</v>
      </c>
      <c r="D118" s="4"/>
      <c r="E118" s="32">
        <v>2019</v>
      </c>
      <c r="F118" s="32" t="s">
        <v>12</v>
      </c>
      <c r="G118" s="28">
        <v>98000</v>
      </c>
      <c r="H118" s="2">
        <v>1</v>
      </c>
      <c r="I118" s="373">
        <f t="shared" si="7"/>
        <v>98000</v>
      </c>
      <c r="J118" s="782">
        <v>1</v>
      </c>
      <c r="K118" s="373">
        <f t="shared" si="6"/>
        <v>98000</v>
      </c>
    </row>
    <row r="119" spans="1:11" ht="15.75">
      <c r="A119" s="2">
        <v>111</v>
      </c>
      <c r="B119" s="2">
        <v>111</v>
      </c>
      <c r="C119" s="11" t="s">
        <v>116</v>
      </c>
      <c r="D119" s="4"/>
      <c r="E119" s="32">
        <v>2019</v>
      </c>
      <c r="F119" s="32" t="s">
        <v>12</v>
      </c>
      <c r="G119" s="28">
        <v>20650</v>
      </c>
      <c r="H119" s="2">
        <v>1</v>
      </c>
      <c r="I119" s="373">
        <f t="shared" si="7"/>
        <v>20650</v>
      </c>
      <c r="J119" s="782">
        <v>1</v>
      </c>
      <c r="K119" s="373">
        <f t="shared" si="6"/>
        <v>20650</v>
      </c>
    </row>
    <row r="120" spans="1:11" ht="15.75">
      <c r="A120" s="2">
        <v>112</v>
      </c>
      <c r="B120" s="2">
        <v>112</v>
      </c>
      <c r="C120" s="11" t="s">
        <v>117</v>
      </c>
      <c r="D120" s="4"/>
      <c r="E120" s="32">
        <v>2019</v>
      </c>
      <c r="F120" s="32" t="s">
        <v>12</v>
      </c>
      <c r="G120" s="28">
        <v>37730</v>
      </c>
      <c r="H120" s="2">
        <v>1</v>
      </c>
      <c r="I120" s="373">
        <f t="shared" si="7"/>
        <v>37730</v>
      </c>
      <c r="J120" s="782">
        <v>1</v>
      </c>
      <c r="K120" s="373">
        <f t="shared" si="6"/>
        <v>37730</v>
      </c>
    </row>
    <row r="121" spans="1:11" ht="15.75">
      <c r="A121" s="2">
        <v>113</v>
      </c>
      <c r="B121" s="2">
        <v>113</v>
      </c>
      <c r="C121" s="11" t="s">
        <v>118</v>
      </c>
      <c r="D121" s="4"/>
      <c r="E121" s="32">
        <v>2019</v>
      </c>
      <c r="F121" s="32" t="s">
        <v>12</v>
      </c>
      <c r="G121" s="28">
        <v>52500</v>
      </c>
      <c r="H121" s="2">
        <v>6</v>
      </c>
      <c r="I121" s="373">
        <f t="shared" si="7"/>
        <v>315000</v>
      </c>
      <c r="J121" s="782">
        <v>6</v>
      </c>
      <c r="K121" s="373">
        <f t="shared" si="6"/>
        <v>315000</v>
      </c>
    </row>
    <row r="122" spans="1:11" ht="15.75">
      <c r="A122" s="2">
        <v>114</v>
      </c>
      <c r="B122" s="2">
        <v>114</v>
      </c>
      <c r="C122" s="11" t="s">
        <v>119</v>
      </c>
      <c r="D122" s="4"/>
      <c r="E122" s="32">
        <v>2019</v>
      </c>
      <c r="F122" s="32" t="s">
        <v>12</v>
      </c>
      <c r="G122" s="28">
        <v>26600</v>
      </c>
      <c r="H122" s="2">
        <v>7</v>
      </c>
      <c r="I122" s="373">
        <f t="shared" si="7"/>
        <v>186200</v>
      </c>
      <c r="J122" s="782">
        <v>7</v>
      </c>
      <c r="K122" s="373">
        <f t="shared" si="6"/>
        <v>186200</v>
      </c>
    </row>
    <row r="123" spans="1:11" ht="31.5">
      <c r="A123" s="2">
        <v>115</v>
      </c>
      <c r="B123" s="2">
        <v>115</v>
      </c>
      <c r="C123" s="11" t="s">
        <v>120</v>
      </c>
      <c r="D123" s="4"/>
      <c r="E123" s="32">
        <v>2019</v>
      </c>
      <c r="F123" s="32" t="s">
        <v>12</v>
      </c>
      <c r="G123" s="28">
        <v>69930</v>
      </c>
      <c r="H123" s="2">
        <v>1</v>
      </c>
      <c r="I123" s="373">
        <f t="shared" si="7"/>
        <v>69930</v>
      </c>
      <c r="J123" s="782">
        <v>1</v>
      </c>
      <c r="K123" s="373">
        <f t="shared" si="6"/>
        <v>69930</v>
      </c>
    </row>
    <row r="124" spans="1:11" ht="31.5">
      <c r="A124" s="2">
        <v>116</v>
      </c>
      <c r="B124" s="2">
        <v>116</v>
      </c>
      <c r="C124" s="11" t="s">
        <v>121</v>
      </c>
      <c r="D124" s="4"/>
      <c r="E124" s="32">
        <v>2019</v>
      </c>
      <c r="F124" s="32" t="s">
        <v>12</v>
      </c>
      <c r="G124" s="28">
        <v>69930</v>
      </c>
      <c r="H124" s="2">
        <v>1</v>
      </c>
      <c r="I124" s="373">
        <f t="shared" si="7"/>
        <v>69930</v>
      </c>
      <c r="J124" s="782">
        <v>1</v>
      </c>
      <c r="K124" s="373">
        <f t="shared" si="6"/>
        <v>69930</v>
      </c>
    </row>
    <row r="125" spans="1:11" ht="15.75">
      <c r="A125" s="2">
        <v>117</v>
      </c>
      <c r="B125" s="2">
        <v>117</v>
      </c>
      <c r="C125" s="11" t="s">
        <v>122</v>
      </c>
      <c r="D125" s="4"/>
      <c r="E125" s="32">
        <v>2019</v>
      </c>
      <c r="F125" s="32" t="s">
        <v>12</v>
      </c>
      <c r="G125" s="28">
        <v>34930</v>
      </c>
      <c r="H125" s="2">
        <v>3</v>
      </c>
      <c r="I125" s="373">
        <f t="shared" si="7"/>
        <v>104790</v>
      </c>
      <c r="J125" s="782">
        <v>3</v>
      </c>
      <c r="K125" s="373">
        <f t="shared" si="6"/>
        <v>104790</v>
      </c>
    </row>
    <row r="126" spans="1:11" ht="15.75">
      <c r="A126" s="2">
        <v>118</v>
      </c>
      <c r="B126" s="2">
        <v>118</v>
      </c>
      <c r="C126" s="11" t="s">
        <v>123</v>
      </c>
      <c r="D126" s="4"/>
      <c r="E126" s="32">
        <v>2019</v>
      </c>
      <c r="F126" s="32" t="s">
        <v>12</v>
      </c>
      <c r="G126" s="28">
        <v>18403</v>
      </c>
      <c r="H126" s="2">
        <v>2</v>
      </c>
      <c r="I126" s="373">
        <f>H126*G126</f>
        <v>36806</v>
      </c>
      <c r="J126" s="782">
        <v>2</v>
      </c>
      <c r="K126" s="373">
        <f t="shared" si="6"/>
        <v>36806</v>
      </c>
    </row>
    <row r="127" spans="1:11" ht="31.5">
      <c r="A127" s="2">
        <v>119</v>
      </c>
      <c r="B127" s="2">
        <v>119</v>
      </c>
      <c r="C127" s="11" t="s">
        <v>124</v>
      </c>
      <c r="D127" s="4"/>
      <c r="E127" s="32">
        <v>2020</v>
      </c>
      <c r="F127" s="32" t="s">
        <v>12</v>
      </c>
      <c r="G127" s="28">
        <v>50000</v>
      </c>
      <c r="H127" s="2">
        <v>3</v>
      </c>
      <c r="I127" s="373">
        <f t="shared" si="7"/>
        <v>150000</v>
      </c>
      <c r="J127" s="782">
        <v>3</v>
      </c>
      <c r="K127" s="373">
        <f t="shared" si="6"/>
        <v>150000</v>
      </c>
    </row>
    <row r="128" spans="1:11" ht="31.5">
      <c r="A128" s="2">
        <v>120</v>
      </c>
      <c r="B128" s="2">
        <v>120</v>
      </c>
      <c r="C128" s="15" t="s">
        <v>125</v>
      </c>
      <c r="D128" s="4"/>
      <c r="E128" s="32">
        <v>2020</v>
      </c>
      <c r="F128" s="32" t="s">
        <v>12</v>
      </c>
      <c r="G128" s="28">
        <v>55300</v>
      </c>
      <c r="H128" s="2">
        <v>1</v>
      </c>
      <c r="I128" s="373">
        <f t="shared" si="7"/>
        <v>55300</v>
      </c>
      <c r="J128" s="782">
        <v>1</v>
      </c>
      <c r="K128" s="373">
        <f t="shared" si="6"/>
        <v>55300</v>
      </c>
    </row>
    <row r="129" spans="1:11" ht="31.5">
      <c r="A129" s="2">
        <v>121</v>
      </c>
      <c r="B129" s="2">
        <v>121</v>
      </c>
      <c r="C129" s="11" t="s">
        <v>126</v>
      </c>
      <c r="D129" s="4"/>
      <c r="E129" s="32">
        <v>2020</v>
      </c>
      <c r="F129" s="32" t="s">
        <v>12</v>
      </c>
      <c r="G129" s="28">
        <v>120000</v>
      </c>
      <c r="H129" s="2">
        <v>1</v>
      </c>
      <c r="I129" s="373">
        <f t="shared" si="7"/>
        <v>120000</v>
      </c>
      <c r="J129" s="782">
        <v>1</v>
      </c>
      <c r="K129" s="373">
        <f t="shared" si="6"/>
        <v>120000</v>
      </c>
    </row>
    <row r="130" spans="1:11" ht="15.75">
      <c r="A130" s="2">
        <v>122</v>
      </c>
      <c r="B130" s="2">
        <v>122</v>
      </c>
      <c r="C130" s="15" t="s">
        <v>127</v>
      </c>
      <c r="D130" s="4"/>
      <c r="E130" s="32">
        <v>2020</v>
      </c>
      <c r="F130" s="32" t="s">
        <v>12</v>
      </c>
      <c r="G130" s="28">
        <v>15000</v>
      </c>
      <c r="H130" s="2">
        <v>1</v>
      </c>
      <c r="I130" s="373">
        <f t="shared" si="7"/>
        <v>15000</v>
      </c>
      <c r="J130" s="782">
        <v>1</v>
      </c>
      <c r="K130" s="373">
        <f t="shared" si="6"/>
        <v>15000</v>
      </c>
    </row>
    <row r="131" spans="1:11" ht="15.75">
      <c r="A131" s="2">
        <v>123</v>
      </c>
      <c r="B131" s="2">
        <v>123</v>
      </c>
      <c r="C131" s="15" t="s">
        <v>128</v>
      </c>
      <c r="D131" s="4"/>
      <c r="E131" s="32">
        <v>2020</v>
      </c>
      <c r="F131" s="32" t="s">
        <v>12</v>
      </c>
      <c r="G131" s="28">
        <v>20000</v>
      </c>
      <c r="H131" s="2">
        <v>1</v>
      </c>
      <c r="I131" s="373">
        <f t="shared" si="7"/>
        <v>20000</v>
      </c>
      <c r="J131" s="782">
        <v>1</v>
      </c>
      <c r="K131" s="373">
        <f t="shared" si="6"/>
        <v>20000</v>
      </c>
    </row>
    <row r="132" spans="1:11" ht="15.75">
      <c r="A132" s="2">
        <v>124</v>
      </c>
      <c r="B132" s="2">
        <v>124</v>
      </c>
      <c r="C132" s="15" t="s">
        <v>129</v>
      </c>
      <c r="D132" s="4"/>
      <c r="E132" s="32">
        <v>2020</v>
      </c>
      <c r="F132" s="32" t="s">
        <v>12</v>
      </c>
      <c r="G132" s="28">
        <v>210000</v>
      </c>
      <c r="H132" s="2">
        <v>1</v>
      </c>
      <c r="I132" s="373">
        <f t="shared" si="7"/>
        <v>210000</v>
      </c>
      <c r="J132" s="782">
        <v>1</v>
      </c>
      <c r="K132" s="373">
        <f t="shared" si="6"/>
        <v>210000</v>
      </c>
    </row>
    <row r="133" spans="1:11" ht="15.75">
      <c r="A133" s="2">
        <v>125</v>
      </c>
      <c r="B133" s="2">
        <v>125</v>
      </c>
      <c r="C133" s="15" t="s">
        <v>130</v>
      </c>
      <c r="D133" s="4"/>
      <c r="E133" s="32">
        <v>2020</v>
      </c>
      <c r="F133" s="32" t="s">
        <v>12</v>
      </c>
      <c r="G133" s="28">
        <v>1470000</v>
      </c>
      <c r="H133" s="2">
        <v>1</v>
      </c>
      <c r="I133" s="373">
        <f t="shared" si="7"/>
        <v>1470000</v>
      </c>
      <c r="J133" s="782">
        <v>1</v>
      </c>
      <c r="K133" s="373">
        <f t="shared" si="6"/>
        <v>1470000</v>
      </c>
    </row>
    <row r="134" spans="1:11" ht="31.5">
      <c r="A134" s="2">
        <v>126</v>
      </c>
      <c r="B134" s="2">
        <v>126</v>
      </c>
      <c r="C134" s="15" t="s">
        <v>131</v>
      </c>
      <c r="D134" s="4"/>
      <c r="E134" s="32">
        <v>2021</v>
      </c>
      <c r="F134" s="32" t="s">
        <v>12</v>
      </c>
      <c r="G134" s="28">
        <v>150500</v>
      </c>
      <c r="H134" s="2">
        <v>1</v>
      </c>
      <c r="I134" s="373">
        <f t="shared" si="7"/>
        <v>150500</v>
      </c>
      <c r="J134" s="782">
        <v>1</v>
      </c>
      <c r="K134" s="373">
        <f t="shared" si="6"/>
        <v>150500</v>
      </c>
    </row>
    <row r="135" spans="1:11" ht="31.5">
      <c r="A135" s="2">
        <v>127</v>
      </c>
      <c r="B135" s="2">
        <v>127</v>
      </c>
      <c r="C135" s="15" t="s">
        <v>132</v>
      </c>
      <c r="D135" s="4"/>
      <c r="E135" s="32">
        <v>2021</v>
      </c>
      <c r="F135" s="32" t="s">
        <v>12</v>
      </c>
      <c r="G135" s="28">
        <v>96600</v>
      </c>
      <c r="H135" s="2">
        <v>3</v>
      </c>
      <c r="I135" s="373">
        <f t="shared" si="7"/>
        <v>289800</v>
      </c>
      <c r="J135" s="782">
        <v>3</v>
      </c>
      <c r="K135" s="373">
        <f t="shared" si="6"/>
        <v>289800</v>
      </c>
    </row>
    <row r="136" spans="1:11" ht="15.75">
      <c r="A136" s="2">
        <v>128</v>
      </c>
      <c r="B136" s="2">
        <v>128</v>
      </c>
      <c r="C136" s="15" t="s">
        <v>133</v>
      </c>
      <c r="D136" s="4"/>
      <c r="E136" s="32">
        <v>2021</v>
      </c>
      <c r="F136" s="32" t="s">
        <v>12</v>
      </c>
      <c r="G136" s="28">
        <v>42000</v>
      </c>
      <c r="H136" s="2">
        <v>1</v>
      </c>
      <c r="I136" s="373">
        <f t="shared" si="7"/>
        <v>42000</v>
      </c>
      <c r="J136" s="782">
        <v>1</v>
      </c>
      <c r="K136" s="373">
        <f t="shared" si="6"/>
        <v>42000</v>
      </c>
    </row>
    <row r="137" spans="1:11" ht="15.75">
      <c r="A137" s="2">
        <v>129</v>
      </c>
      <c r="B137" s="2">
        <v>129</v>
      </c>
      <c r="C137" s="15" t="s">
        <v>134</v>
      </c>
      <c r="D137" s="4"/>
      <c r="E137" s="32">
        <v>2021</v>
      </c>
      <c r="F137" s="32" t="s">
        <v>12</v>
      </c>
      <c r="G137" s="28">
        <v>175000</v>
      </c>
      <c r="H137" s="2">
        <v>1</v>
      </c>
      <c r="I137" s="373">
        <f t="shared" si="7"/>
        <v>175000</v>
      </c>
      <c r="J137" s="782">
        <v>1</v>
      </c>
      <c r="K137" s="373">
        <f t="shared" si="6"/>
        <v>175000</v>
      </c>
    </row>
    <row r="138" spans="1:11" ht="15.75">
      <c r="A138" s="2">
        <v>130</v>
      </c>
      <c r="B138" s="2">
        <v>130</v>
      </c>
      <c r="C138" s="15" t="s">
        <v>135</v>
      </c>
      <c r="D138" s="4"/>
      <c r="E138" s="32">
        <v>2021</v>
      </c>
      <c r="F138" s="32" t="s">
        <v>12</v>
      </c>
      <c r="G138" s="28">
        <v>126700</v>
      </c>
      <c r="H138" s="2">
        <v>4</v>
      </c>
      <c r="I138" s="373">
        <f t="shared" si="7"/>
        <v>506800</v>
      </c>
      <c r="J138" s="782">
        <v>4</v>
      </c>
      <c r="K138" s="373">
        <f t="shared" si="6"/>
        <v>506800</v>
      </c>
    </row>
    <row r="139" spans="1:11" ht="15.75">
      <c r="A139" s="2">
        <v>131</v>
      </c>
      <c r="B139" s="2">
        <v>131</v>
      </c>
      <c r="C139" s="15" t="s">
        <v>136</v>
      </c>
      <c r="D139" s="4"/>
      <c r="E139" s="32">
        <v>2021</v>
      </c>
      <c r="F139" s="32" t="s">
        <v>12</v>
      </c>
      <c r="G139" s="28">
        <v>181300</v>
      </c>
      <c r="H139" s="2">
        <v>5</v>
      </c>
      <c r="I139" s="373">
        <f t="shared" si="7"/>
        <v>906500</v>
      </c>
      <c r="J139" s="782">
        <v>5</v>
      </c>
      <c r="K139" s="373">
        <f t="shared" si="6"/>
        <v>906500</v>
      </c>
    </row>
    <row r="140" spans="1:11" ht="15.75">
      <c r="A140" s="2">
        <v>132</v>
      </c>
      <c r="B140" s="2">
        <v>132</v>
      </c>
      <c r="C140" s="15" t="s">
        <v>137</v>
      </c>
      <c r="D140" s="4"/>
      <c r="E140" s="32">
        <v>2021</v>
      </c>
      <c r="F140" s="32" t="s">
        <v>12</v>
      </c>
      <c r="G140" s="28">
        <v>2100000</v>
      </c>
      <c r="H140" s="2">
        <v>1</v>
      </c>
      <c r="I140" s="373">
        <f t="shared" si="7"/>
        <v>2100000</v>
      </c>
      <c r="J140" s="782">
        <v>1</v>
      </c>
      <c r="K140" s="373">
        <f t="shared" si="6"/>
        <v>2100000</v>
      </c>
    </row>
    <row r="141" spans="1:11" ht="31.5">
      <c r="A141" s="2">
        <v>133</v>
      </c>
      <c r="B141" s="2">
        <v>133</v>
      </c>
      <c r="C141" s="15" t="s">
        <v>138</v>
      </c>
      <c r="D141" s="4"/>
      <c r="E141" s="32">
        <v>2021</v>
      </c>
      <c r="F141" s="32" t="s">
        <v>12</v>
      </c>
      <c r="G141" s="28">
        <v>209706</v>
      </c>
      <c r="H141" s="2">
        <v>3</v>
      </c>
      <c r="I141" s="373">
        <f t="shared" si="7"/>
        <v>629118</v>
      </c>
      <c r="J141" s="782">
        <v>3</v>
      </c>
      <c r="K141" s="373">
        <f t="shared" si="6"/>
        <v>629118</v>
      </c>
    </row>
    <row r="142" spans="1:11" ht="15.75">
      <c r="A142" s="2">
        <v>134</v>
      </c>
      <c r="B142" s="2">
        <v>134</v>
      </c>
      <c r="C142" s="15" t="s">
        <v>139</v>
      </c>
      <c r="D142" s="4"/>
      <c r="E142" s="32">
        <v>2021</v>
      </c>
      <c r="F142" s="32" t="s">
        <v>12</v>
      </c>
      <c r="G142" s="28">
        <v>35000</v>
      </c>
      <c r="H142" s="2">
        <v>2</v>
      </c>
      <c r="I142" s="373">
        <f t="shared" si="7"/>
        <v>70000</v>
      </c>
      <c r="J142" s="782">
        <v>2</v>
      </c>
      <c r="K142" s="373">
        <f t="shared" si="6"/>
        <v>70000</v>
      </c>
    </row>
    <row r="143" spans="1:11" ht="15.75">
      <c r="A143" s="2">
        <v>135</v>
      </c>
      <c r="B143" s="2">
        <v>135</v>
      </c>
      <c r="C143" s="15" t="s">
        <v>140</v>
      </c>
      <c r="D143" s="4"/>
      <c r="E143" s="32">
        <v>2021</v>
      </c>
      <c r="F143" s="32" t="s">
        <v>12</v>
      </c>
      <c r="G143" s="28">
        <v>59500</v>
      </c>
      <c r="H143" s="2">
        <v>1</v>
      </c>
      <c r="I143" s="373">
        <f t="shared" si="7"/>
        <v>59500</v>
      </c>
      <c r="J143" s="782">
        <v>1</v>
      </c>
      <c r="K143" s="373">
        <f t="shared" si="6"/>
        <v>59500</v>
      </c>
    </row>
    <row r="144" spans="1:11" ht="15.75">
      <c r="A144" s="2">
        <v>136</v>
      </c>
      <c r="B144" s="2">
        <v>136</v>
      </c>
      <c r="C144" s="15" t="s">
        <v>140</v>
      </c>
      <c r="D144" s="4"/>
      <c r="E144" s="32">
        <v>2021</v>
      </c>
      <c r="F144" s="32" t="s">
        <v>12</v>
      </c>
      <c r="G144" s="28">
        <v>31500</v>
      </c>
      <c r="H144" s="2">
        <v>5</v>
      </c>
      <c r="I144" s="373">
        <f t="shared" si="7"/>
        <v>157500</v>
      </c>
      <c r="J144" s="782">
        <v>5</v>
      </c>
      <c r="K144" s="373">
        <f t="shared" si="6"/>
        <v>157500</v>
      </c>
    </row>
    <row r="145" spans="1:11" ht="15.75">
      <c r="A145" s="2">
        <v>137</v>
      </c>
      <c r="B145" s="2">
        <v>137</v>
      </c>
      <c r="C145" s="15" t="s">
        <v>141</v>
      </c>
      <c r="D145" s="4"/>
      <c r="E145" s="32">
        <v>2021</v>
      </c>
      <c r="F145" s="32" t="s">
        <v>12</v>
      </c>
      <c r="G145" s="28">
        <v>136500</v>
      </c>
      <c r="H145" s="2">
        <v>1</v>
      </c>
      <c r="I145" s="373">
        <f t="shared" si="7"/>
        <v>136500</v>
      </c>
      <c r="J145" s="782">
        <v>1</v>
      </c>
      <c r="K145" s="373">
        <f t="shared" si="6"/>
        <v>136500</v>
      </c>
    </row>
    <row r="146" spans="1:11" ht="15.75">
      <c r="A146" s="2">
        <v>138</v>
      </c>
      <c r="B146" s="2">
        <v>138</v>
      </c>
      <c r="C146" s="15" t="s">
        <v>142</v>
      </c>
      <c r="D146" s="4"/>
      <c r="E146" s="32">
        <v>2021</v>
      </c>
      <c r="F146" s="32" t="s">
        <v>12</v>
      </c>
      <c r="G146" s="28">
        <v>23800</v>
      </c>
      <c r="H146" s="2">
        <v>1</v>
      </c>
      <c r="I146" s="373">
        <f t="shared" si="7"/>
        <v>23800</v>
      </c>
      <c r="J146" s="782">
        <v>1</v>
      </c>
      <c r="K146" s="373">
        <f t="shared" si="6"/>
        <v>23800</v>
      </c>
    </row>
    <row r="147" spans="1:11" ht="15.75">
      <c r="A147" s="2">
        <v>139</v>
      </c>
      <c r="B147" s="2">
        <v>139</v>
      </c>
      <c r="C147" s="15" t="s">
        <v>143</v>
      </c>
      <c r="D147" s="4"/>
      <c r="E147" s="32">
        <v>2021</v>
      </c>
      <c r="F147" s="32" t="s">
        <v>12</v>
      </c>
      <c r="G147" s="28">
        <v>861000</v>
      </c>
      <c r="H147" s="2">
        <v>1</v>
      </c>
      <c r="I147" s="373">
        <f t="shared" si="7"/>
        <v>861000</v>
      </c>
      <c r="J147" s="782">
        <v>1</v>
      </c>
      <c r="K147" s="373">
        <f t="shared" si="6"/>
        <v>861000</v>
      </c>
    </row>
    <row r="148" spans="1:11" ht="15.75">
      <c r="A148" s="2">
        <v>140</v>
      </c>
      <c r="B148" s="2">
        <v>140</v>
      </c>
      <c r="C148" s="15" t="s">
        <v>144</v>
      </c>
      <c r="D148" s="4"/>
      <c r="E148" s="32">
        <v>2021</v>
      </c>
      <c r="F148" s="32" t="s">
        <v>12</v>
      </c>
      <c r="G148" s="28">
        <v>1286600</v>
      </c>
      <c r="H148" s="2">
        <v>1</v>
      </c>
      <c r="I148" s="373">
        <f t="shared" si="7"/>
        <v>1286600</v>
      </c>
      <c r="J148" s="782">
        <v>1</v>
      </c>
      <c r="K148" s="373">
        <f t="shared" si="6"/>
        <v>1286600</v>
      </c>
    </row>
    <row r="149" spans="1:11" ht="15.75">
      <c r="A149" s="2">
        <v>141</v>
      </c>
      <c r="B149" s="2">
        <v>141</v>
      </c>
      <c r="C149" s="15" t="s">
        <v>145</v>
      </c>
      <c r="D149" s="4"/>
      <c r="E149" s="32">
        <v>2022</v>
      </c>
      <c r="F149" s="32" t="s">
        <v>12</v>
      </c>
      <c r="G149" s="28">
        <v>455000</v>
      </c>
      <c r="H149" s="2">
        <v>1</v>
      </c>
      <c r="I149" s="373">
        <f t="shared" si="7"/>
        <v>455000</v>
      </c>
      <c r="J149" s="782">
        <v>1</v>
      </c>
      <c r="K149" s="373">
        <f t="shared" si="6"/>
        <v>455000</v>
      </c>
    </row>
    <row r="150" spans="1:11" ht="15.75">
      <c r="A150" s="2">
        <v>142</v>
      </c>
      <c r="B150" s="2">
        <v>142</v>
      </c>
      <c r="C150" s="15" t="s">
        <v>146</v>
      </c>
      <c r="D150" s="4"/>
      <c r="E150" s="32">
        <v>2022</v>
      </c>
      <c r="F150" s="32" t="s">
        <v>12</v>
      </c>
      <c r="G150" s="28">
        <v>182000</v>
      </c>
      <c r="H150" s="2">
        <v>1</v>
      </c>
      <c r="I150" s="373">
        <f t="shared" si="7"/>
        <v>182000</v>
      </c>
      <c r="J150" s="782">
        <v>1</v>
      </c>
      <c r="K150" s="373">
        <f t="shared" si="6"/>
        <v>182000</v>
      </c>
    </row>
    <row r="151" spans="1:11" ht="15.75">
      <c r="A151" s="2">
        <v>143</v>
      </c>
      <c r="B151" s="2">
        <v>143</v>
      </c>
      <c r="C151" s="15" t="s">
        <v>147</v>
      </c>
      <c r="D151" s="4"/>
      <c r="E151" s="32">
        <v>2022</v>
      </c>
      <c r="F151" s="32" t="s">
        <v>12</v>
      </c>
      <c r="G151" s="28">
        <v>455000</v>
      </c>
      <c r="H151" s="2">
        <v>1</v>
      </c>
      <c r="I151" s="373">
        <f t="shared" si="7"/>
        <v>455000</v>
      </c>
      <c r="J151" s="782">
        <v>1</v>
      </c>
      <c r="K151" s="373">
        <f t="shared" si="6"/>
        <v>455000</v>
      </c>
    </row>
    <row r="152" spans="1:11" ht="15.75">
      <c r="A152" s="2">
        <v>144</v>
      </c>
      <c r="B152" s="2">
        <v>144</v>
      </c>
      <c r="C152" s="15" t="s">
        <v>148</v>
      </c>
      <c r="D152" s="4"/>
      <c r="E152" s="32">
        <v>2022</v>
      </c>
      <c r="F152" s="32" t="s">
        <v>12</v>
      </c>
      <c r="G152" s="28">
        <v>78918</v>
      </c>
      <c r="H152" s="2">
        <v>10</v>
      </c>
      <c r="I152" s="373">
        <f t="shared" si="7"/>
        <v>789180</v>
      </c>
      <c r="J152" s="782">
        <v>10</v>
      </c>
      <c r="K152" s="373">
        <f t="shared" si="6"/>
        <v>789180</v>
      </c>
    </row>
    <row r="153" spans="1:11" ht="15.75">
      <c r="A153" s="2">
        <v>145</v>
      </c>
      <c r="B153" s="2">
        <v>145</v>
      </c>
      <c r="C153" s="15" t="s">
        <v>149</v>
      </c>
      <c r="D153" s="4"/>
      <c r="E153" s="32">
        <v>2022</v>
      </c>
      <c r="F153" s="32" t="s">
        <v>12</v>
      </c>
      <c r="G153" s="28">
        <v>182700</v>
      </c>
      <c r="H153" s="2">
        <v>28</v>
      </c>
      <c r="I153" s="373">
        <f t="shared" si="7"/>
        <v>5115600</v>
      </c>
      <c r="J153" s="782">
        <v>28</v>
      </c>
      <c r="K153" s="373">
        <f t="shared" si="6"/>
        <v>5115600</v>
      </c>
    </row>
    <row r="154" spans="1:11" ht="15.75">
      <c r="A154" s="2">
        <v>146</v>
      </c>
      <c r="B154" s="2">
        <v>146</v>
      </c>
      <c r="C154" s="15" t="s">
        <v>150</v>
      </c>
      <c r="D154" s="4"/>
      <c r="E154" s="32">
        <v>2022</v>
      </c>
      <c r="F154" s="32" t="s">
        <v>12</v>
      </c>
      <c r="G154" s="28">
        <v>32760</v>
      </c>
      <c r="H154" s="2">
        <v>16</v>
      </c>
      <c r="I154" s="373">
        <f t="shared" si="7"/>
        <v>524160</v>
      </c>
      <c r="J154" s="782">
        <v>16</v>
      </c>
      <c r="K154" s="373">
        <f t="shared" si="6"/>
        <v>524160</v>
      </c>
    </row>
    <row r="155" spans="1:11" ht="15.75">
      <c r="A155" s="2">
        <v>147</v>
      </c>
      <c r="B155" s="2">
        <v>147</v>
      </c>
      <c r="C155" s="15" t="s">
        <v>151</v>
      </c>
      <c r="D155" s="4"/>
      <c r="E155" s="32">
        <v>2022</v>
      </c>
      <c r="F155" s="32" t="s">
        <v>12</v>
      </c>
      <c r="G155" s="28">
        <v>21247</v>
      </c>
      <c r="H155" s="2">
        <v>25</v>
      </c>
      <c r="I155" s="375">
        <f t="shared" si="7"/>
        <v>531175</v>
      </c>
      <c r="J155" s="782">
        <v>25</v>
      </c>
      <c r="K155" s="373">
        <f t="shared" ref="K155:K183" si="8">J155*G155</f>
        <v>531175</v>
      </c>
    </row>
    <row r="156" spans="1:11" ht="15.75">
      <c r="A156" s="2">
        <v>148</v>
      </c>
      <c r="B156" s="2">
        <v>148</v>
      </c>
      <c r="C156" s="17" t="s">
        <v>140</v>
      </c>
      <c r="D156" s="4"/>
      <c r="E156" s="1140">
        <v>2007</v>
      </c>
      <c r="F156" s="446" t="s">
        <v>12</v>
      </c>
      <c r="G156" s="28">
        <v>2000</v>
      </c>
      <c r="H156" s="2">
        <v>1</v>
      </c>
      <c r="I156" s="373">
        <f t="shared" si="7"/>
        <v>2000</v>
      </c>
      <c r="J156" s="782">
        <v>1</v>
      </c>
      <c r="K156" s="373">
        <f t="shared" si="8"/>
        <v>2000</v>
      </c>
    </row>
    <row r="157" spans="1:11" ht="15.75">
      <c r="A157" s="2">
        <v>149</v>
      </c>
      <c r="B157" s="2">
        <v>149</v>
      </c>
      <c r="C157" s="17" t="s">
        <v>140</v>
      </c>
      <c r="D157" s="4"/>
      <c r="E157" s="1140">
        <v>2013</v>
      </c>
      <c r="F157" s="446" t="s">
        <v>12</v>
      </c>
      <c r="G157" s="28">
        <v>35000</v>
      </c>
      <c r="H157" s="2">
        <v>3</v>
      </c>
      <c r="I157" s="373">
        <f t="shared" si="7"/>
        <v>105000</v>
      </c>
      <c r="J157" s="782">
        <v>3</v>
      </c>
      <c r="K157" s="373">
        <f t="shared" si="8"/>
        <v>105000</v>
      </c>
    </row>
    <row r="158" spans="1:11" ht="15.75">
      <c r="A158" s="2">
        <v>150</v>
      </c>
      <c r="B158" s="2">
        <v>150</v>
      </c>
      <c r="C158" s="19" t="s">
        <v>152</v>
      </c>
      <c r="D158" s="4"/>
      <c r="E158" s="1140">
        <v>2008</v>
      </c>
      <c r="F158" s="1166" t="s">
        <v>12</v>
      </c>
      <c r="G158" s="28">
        <v>2000</v>
      </c>
      <c r="H158" s="2">
        <v>2</v>
      </c>
      <c r="I158" s="373">
        <f t="shared" si="7"/>
        <v>4000</v>
      </c>
      <c r="J158" s="782">
        <v>2</v>
      </c>
      <c r="K158" s="373">
        <f t="shared" si="8"/>
        <v>4000</v>
      </c>
    </row>
    <row r="159" spans="1:11" ht="15.75">
      <c r="A159" s="2">
        <v>151</v>
      </c>
      <c r="B159" s="2">
        <v>151</v>
      </c>
      <c r="C159" s="19" t="s">
        <v>152</v>
      </c>
      <c r="D159" s="4"/>
      <c r="E159" s="1140">
        <v>2010</v>
      </c>
      <c r="F159" s="1166" t="s">
        <v>12</v>
      </c>
      <c r="G159" s="28">
        <v>52500</v>
      </c>
      <c r="H159" s="2">
        <v>1</v>
      </c>
      <c r="I159" s="373">
        <f t="shared" si="7"/>
        <v>52500</v>
      </c>
      <c r="J159" s="782">
        <v>1</v>
      </c>
      <c r="K159" s="373">
        <f t="shared" si="8"/>
        <v>52500</v>
      </c>
    </row>
    <row r="160" spans="1:11" ht="15.75">
      <c r="A160" s="2">
        <v>152</v>
      </c>
      <c r="B160" s="2">
        <v>152</v>
      </c>
      <c r="C160" s="19" t="s">
        <v>152</v>
      </c>
      <c r="D160" s="4"/>
      <c r="E160" s="1140">
        <v>2007</v>
      </c>
      <c r="F160" s="1166" t="s">
        <v>12</v>
      </c>
      <c r="G160" s="28">
        <v>35000</v>
      </c>
      <c r="H160" s="2">
        <v>1</v>
      </c>
      <c r="I160" s="373">
        <f t="shared" si="7"/>
        <v>35000</v>
      </c>
      <c r="J160" s="782">
        <v>1</v>
      </c>
      <c r="K160" s="373">
        <f t="shared" si="8"/>
        <v>35000</v>
      </c>
    </row>
    <row r="161" spans="1:11" ht="15.75">
      <c r="A161" s="2">
        <v>153</v>
      </c>
      <c r="B161" s="2">
        <v>153</v>
      </c>
      <c r="C161" s="19" t="s">
        <v>152</v>
      </c>
      <c r="D161" s="4"/>
      <c r="E161" s="1140">
        <v>2007</v>
      </c>
      <c r="F161" s="1166" t="s">
        <v>12</v>
      </c>
      <c r="G161" s="28">
        <v>35000</v>
      </c>
      <c r="H161" s="2">
        <v>2</v>
      </c>
      <c r="I161" s="373">
        <f t="shared" si="7"/>
        <v>70000</v>
      </c>
      <c r="J161" s="782">
        <v>2</v>
      </c>
      <c r="K161" s="373">
        <f t="shared" si="8"/>
        <v>70000</v>
      </c>
    </row>
    <row r="162" spans="1:11" ht="15.75">
      <c r="A162" s="2">
        <v>154</v>
      </c>
      <c r="B162" s="2">
        <v>154</v>
      </c>
      <c r="C162" s="15" t="s">
        <v>153</v>
      </c>
      <c r="D162" s="4"/>
      <c r="E162" s="1140">
        <v>2012</v>
      </c>
      <c r="F162" s="32" t="s">
        <v>12</v>
      </c>
      <c r="G162" s="28">
        <v>30000</v>
      </c>
      <c r="H162" s="2">
        <v>2</v>
      </c>
      <c r="I162" s="373">
        <f t="shared" si="7"/>
        <v>60000</v>
      </c>
      <c r="J162" s="782">
        <v>2</v>
      </c>
      <c r="K162" s="373">
        <f t="shared" si="8"/>
        <v>60000</v>
      </c>
    </row>
    <row r="163" spans="1:11" ht="15.75">
      <c r="A163" s="2">
        <v>155</v>
      </c>
      <c r="B163" s="2">
        <v>155</v>
      </c>
      <c r="C163" s="15" t="s">
        <v>153</v>
      </c>
      <c r="D163" s="4"/>
      <c r="E163" s="1140">
        <v>2013</v>
      </c>
      <c r="F163" s="32" t="s">
        <v>12</v>
      </c>
      <c r="G163" s="28">
        <v>1000</v>
      </c>
      <c r="H163" s="2">
        <v>1</v>
      </c>
      <c r="I163" s="373">
        <f t="shared" si="7"/>
        <v>1000</v>
      </c>
      <c r="J163" s="782">
        <v>1</v>
      </c>
      <c r="K163" s="373">
        <f t="shared" si="8"/>
        <v>1000</v>
      </c>
    </row>
    <row r="164" spans="1:11" ht="15.75">
      <c r="A164" s="2">
        <v>156</v>
      </c>
      <c r="B164" s="2">
        <v>156</v>
      </c>
      <c r="C164" s="15" t="s">
        <v>154</v>
      </c>
      <c r="D164" s="4"/>
      <c r="E164" s="1140">
        <v>2012</v>
      </c>
      <c r="F164" s="32" t="s">
        <v>12</v>
      </c>
      <c r="G164" s="28">
        <v>1000</v>
      </c>
      <c r="H164" s="2">
        <v>1</v>
      </c>
      <c r="I164" s="373">
        <f t="shared" si="7"/>
        <v>1000</v>
      </c>
      <c r="J164" s="782">
        <v>1</v>
      </c>
      <c r="K164" s="373">
        <f t="shared" si="8"/>
        <v>1000</v>
      </c>
    </row>
    <row r="165" spans="1:11" ht="15.75">
      <c r="A165" s="2">
        <v>157</v>
      </c>
      <c r="B165" s="2">
        <v>157</v>
      </c>
      <c r="C165" s="15" t="s">
        <v>155</v>
      </c>
      <c r="D165" s="4"/>
      <c r="E165" s="1140">
        <v>2016</v>
      </c>
      <c r="F165" s="32" t="s">
        <v>12</v>
      </c>
      <c r="G165" s="28">
        <v>1000</v>
      </c>
      <c r="H165" s="2">
        <v>1</v>
      </c>
      <c r="I165" s="373">
        <f t="shared" si="7"/>
        <v>1000</v>
      </c>
      <c r="J165" s="782">
        <v>1</v>
      </c>
      <c r="K165" s="373">
        <f t="shared" si="8"/>
        <v>1000</v>
      </c>
    </row>
    <row r="166" spans="1:11" ht="15.75">
      <c r="A166" s="2">
        <v>158</v>
      </c>
      <c r="B166" s="2">
        <v>158</v>
      </c>
      <c r="C166" s="15" t="s">
        <v>153</v>
      </c>
      <c r="D166" s="4"/>
      <c r="E166" s="1140">
        <v>2017</v>
      </c>
      <c r="F166" s="32" t="s">
        <v>12</v>
      </c>
      <c r="G166" s="28">
        <v>30000</v>
      </c>
      <c r="H166" s="2">
        <v>1</v>
      </c>
      <c r="I166" s="373">
        <f t="shared" si="7"/>
        <v>30000</v>
      </c>
      <c r="J166" s="782">
        <v>1</v>
      </c>
      <c r="K166" s="373">
        <f t="shared" si="8"/>
        <v>30000</v>
      </c>
    </row>
    <row r="167" spans="1:11" ht="31.5">
      <c r="A167" s="2">
        <v>159</v>
      </c>
      <c r="B167" s="2">
        <v>159</v>
      </c>
      <c r="C167" s="15" t="s">
        <v>156</v>
      </c>
      <c r="D167" s="4"/>
      <c r="E167" s="1140">
        <v>2018</v>
      </c>
      <c r="F167" s="32" t="s">
        <v>12</v>
      </c>
      <c r="G167" s="28">
        <v>24570</v>
      </c>
      <c r="H167" s="2">
        <v>1</v>
      </c>
      <c r="I167" s="373">
        <f t="shared" si="7"/>
        <v>24570</v>
      </c>
      <c r="J167" s="782">
        <v>1</v>
      </c>
      <c r="K167" s="373">
        <f t="shared" si="8"/>
        <v>24570</v>
      </c>
    </row>
    <row r="168" spans="1:11" ht="15.75">
      <c r="A168" s="2">
        <v>160</v>
      </c>
      <c r="B168" s="2">
        <v>160</v>
      </c>
      <c r="C168" s="15" t="s">
        <v>157</v>
      </c>
      <c r="D168" s="4"/>
      <c r="E168" s="1140">
        <v>2009</v>
      </c>
      <c r="F168" s="32" t="s">
        <v>12</v>
      </c>
      <c r="G168" s="28">
        <v>35000</v>
      </c>
      <c r="H168" s="2">
        <v>1</v>
      </c>
      <c r="I168" s="373">
        <f t="shared" si="7"/>
        <v>35000</v>
      </c>
      <c r="J168" s="782">
        <v>1</v>
      </c>
      <c r="K168" s="373">
        <f t="shared" si="8"/>
        <v>35000</v>
      </c>
    </row>
    <row r="169" spans="1:11" ht="15.75">
      <c r="A169" s="2">
        <v>161</v>
      </c>
      <c r="B169" s="2">
        <v>161</v>
      </c>
      <c r="C169" s="15" t="s">
        <v>158</v>
      </c>
      <c r="D169" s="4"/>
      <c r="E169" s="1140">
        <v>2008</v>
      </c>
      <c r="F169" s="32" t="s">
        <v>12</v>
      </c>
      <c r="G169" s="28">
        <v>1000</v>
      </c>
      <c r="H169" s="2">
        <v>1</v>
      </c>
      <c r="I169" s="373">
        <f t="shared" si="7"/>
        <v>1000</v>
      </c>
      <c r="J169" s="782">
        <v>1</v>
      </c>
      <c r="K169" s="373">
        <f t="shared" si="8"/>
        <v>1000</v>
      </c>
    </row>
    <row r="170" spans="1:11" ht="15.75">
      <c r="A170" s="2">
        <v>162</v>
      </c>
      <c r="B170" s="2">
        <v>162</v>
      </c>
      <c r="C170" s="15" t="s">
        <v>159</v>
      </c>
      <c r="D170" s="4"/>
      <c r="E170" s="1140">
        <v>2006</v>
      </c>
      <c r="F170" s="32" t="s">
        <v>12</v>
      </c>
      <c r="G170" s="28">
        <v>1000</v>
      </c>
      <c r="H170" s="2">
        <v>1</v>
      </c>
      <c r="I170" s="373">
        <f t="shared" si="7"/>
        <v>1000</v>
      </c>
      <c r="J170" s="782">
        <v>1</v>
      </c>
      <c r="K170" s="373">
        <f t="shared" si="8"/>
        <v>1000</v>
      </c>
    </row>
    <row r="171" spans="1:11" ht="15.75">
      <c r="A171" s="2">
        <v>163</v>
      </c>
      <c r="B171" s="2">
        <v>163</v>
      </c>
      <c r="C171" s="15" t="s">
        <v>160</v>
      </c>
      <c r="D171" s="4"/>
      <c r="E171" s="1140">
        <v>2011</v>
      </c>
      <c r="F171" s="32" t="s">
        <v>12</v>
      </c>
      <c r="G171" s="28">
        <v>1000</v>
      </c>
      <c r="H171" s="2">
        <v>1</v>
      </c>
      <c r="I171" s="373">
        <f t="shared" si="7"/>
        <v>1000</v>
      </c>
      <c r="J171" s="782">
        <v>1</v>
      </c>
      <c r="K171" s="373">
        <f t="shared" si="8"/>
        <v>1000</v>
      </c>
    </row>
    <row r="172" spans="1:11" ht="15.75">
      <c r="A172" s="2">
        <v>164</v>
      </c>
      <c r="B172" s="2">
        <v>164</v>
      </c>
      <c r="C172" s="15" t="s">
        <v>161</v>
      </c>
      <c r="D172" s="4"/>
      <c r="E172" s="1140">
        <v>2011</v>
      </c>
      <c r="F172" s="32" t="s">
        <v>12</v>
      </c>
      <c r="G172" s="28">
        <v>20000</v>
      </c>
      <c r="H172" s="2">
        <v>1</v>
      </c>
      <c r="I172" s="373">
        <f t="shared" si="7"/>
        <v>20000</v>
      </c>
      <c r="J172" s="782">
        <v>1</v>
      </c>
      <c r="K172" s="373">
        <f t="shared" si="8"/>
        <v>20000</v>
      </c>
    </row>
    <row r="173" spans="1:11" ht="15.75">
      <c r="A173" s="2">
        <v>165</v>
      </c>
      <c r="B173" s="2">
        <v>165</v>
      </c>
      <c r="C173" s="15" t="s">
        <v>162</v>
      </c>
      <c r="D173" s="4"/>
      <c r="E173" s="1140">
        <v>2012</v>
      </c>
      <c r="F173" s="32" t="s">
        <v>12</v>
      </c>
      <c r="G173" s="28">
        <v>45000</v>
      </c>
      <c r="H173" s="2">
        <v>1</v>
      </c>
      <c r="I173" s="373">
        <f t="shared" si="7"/>
        <v>45000</v>
      </c>
      <c r="J173" s="782">
        <v>1</v>
      </c>
      <c r="K173" s="373">
        <f t="shared" si="8"/>
        <v>45000</v>
      </c>
    </row>
    <row r="174" spans="1:11" ht="15.75">
      <c r="A174" s="2">
        <v>166</v>
      </c>
      <c r="B174" s="2">
        <v>166</v>
      </c>
      <c r="C174" s="15" t="s">
        <v>163</v>
      </c>
      <c r="D174" s="4"/>
      <c r="E174" s="1140">
        <v>2012</v>
      </c>
      <c r="F174" s="32" t="s">
        <v>12</v>
      </c>
      <c r="G174" s="28">
        <v>1000</v>
      </c>
      <c r="H174" s="2">
        <v>1</v>
      </c>
      <c r="I174" s="373">
        <f t="shared" si="7"/>
        <v>1000</v>
      </c>
      <c r="J174" s="782">
        <v>1</v>
      </c>
      <c r="K174" s="373">
        <f t="shared" si="8"/>
        <v>1000</v>
      </c>
    </row>
    <row r="175" spans="1:11" ht="15.75">
      <c r="A175" s="2">
        <v>167</v>
      </c>
      <c r="B175" s="2">
        <v>167</v>
      </c>
      <c r="C175" s="15" t="s">
        <v>164</v>
      </c>
      <c r="D175" s="4"/>
      <c r="E175" s="1140">
        <v>2012</v>
      </c>
      <c r="F175" s="32" t="s">
        <v>12</v>
      </c>
      <c r="G175" s="28">
        <v>40000</v>
      </c>
      <c r="H175" s="2">
        <v>1</v>
      </c>
      <c r="I175" s="373">
        <f t="shared" si="7"/>
        <v>40000</v>
      </c>
      <c r="J175" s="782">
        <v>1</v>
      </c>
      <c r="K175" s="373">
        <f t="shared" si="8"/>
        <v>40000</v>
      </c>
    </row>
    <row r="176" spans="1:11" ht="15.75">
      <c r="A176" s="2">
        <v>168</v>
      </c>
      <c r="B176" s="2">
        <v>168</v>
      </c>
      <c r="C176" s="15" t="s">
        <v>165</v>
      </c>
      <c r="D176" s="4"/>
      <c r="E176" s="1140">
        <v>2015</v>
      </c>
      <c r="F176" s="32" t="s">
        <v>12</v>
      </c>
      <c r="G176" s="28">
        <v>25000</v>
      </c>
      <c r="H176" s="2">
        <v>1</v>
      </c>
      <c r="I176" s="373">
        <f t="shared" si="7"/>
        <v>25000</v>
      </c>
      <c r="J176" s="782">
        <v>1</v>
      </c>
      <c r="K176" s="373">
        <f t="shared" si="8"/>
        <v>25000</v>
      </c>
    </row>
    <row r="177" spans="1:11" ht="15.75">
      <c r="A177" s="2">
        <v>169</v>
      </c>
      <c r="B177" s="2">
        <v>169</v>
      </c>
      <c r="C177" s="15" t="s">
        <v>166</v>
      </c>
      <c r="D177" s="4"/>
      <c r="E177" s="1140">
        <v>2012</v>
      </c>
      <c r="F177" s="32" t="s">
        <v>12</v>
      </c>
      <c r="G177" s="28">
        <v>25000</v>
      </c>
      <c r="H177" s="2">
        <v>1</v>
      </c>
      <c r="I177" s="373">
        <f t="shared" si="7"/>
        <v>25000</v>
      </c>
      <c r="J177" s="782">
        <v>1</v>
      </c>
      <c r="K177" s="373">
        <f t="shared" si="8"/>
        <v>25000</v>
      </c>
    </row>
    <row r="178" spans="1:11" ht="15.75">
      <c r="A178" s="2">
        <v>170</v>
      </c>
      <c r="B178" s="2">
        <v>170</v>
      </c>
      <c r="C178" s="15" t="s">
        <v>167</v>
      </c>
      <c r="D178" s="4"/>
      <c r="E178" s="32">
        <v>2022</v>
      </c>
      <c r="F178" s="32" t="s">
        <v>12</v>
      </c>
      <c r="G178" s="28">
        <v>27300</v>
      </c>
      <c r="H178" s="2">
        <v>1</v>
      </c>
      <c r="I178" s="373">
        <f t="shared" si="7"/>
        <v>27300</v>
      </c>
      <c r="J178" s="782">
        <v>1</v>
      </c>
      <c r="K178" s="373">
        <f t="shared" si="8"/>
        <v>27300</v>
      </c>
    </row>
    <row r="179" spans="1:11" ht="15.75">
      <c r="A179" s="2">
        <v>171</v>
      </c>
      <c r="B179" s="2">
        <v>171</v>
      </c>
      <c r="C179" s="15" t="s">
        <v>168</v>
      </c>
      <c r="D179" s="4"/>
      <c r="E179" s="32">
        <v>2022</v>
      </c>
      <c r="F179" s="32" t="s">
        <v>12</v>
      </c>
      <c r="G179" s="28">
        <v>28000</v>
      </c>
      <c r="H179" s="2">
        <v>1</v>
      </c>
      <c r="I179" s="373">
        <f t="shared" si="7"/>
        <v>28000</v>
      </c>
      <c r="J179" s="782">
        <v>1</v>
      </c>
      <c r="K179" s="373">
        <f t="shared" si="8"/>
        <v>28000</v>
      </c>
    </row>
    <row r="180" spans="1:11" ht="15.75">
      <c r="A180" s="2">
        <v>172</v>
      </c>
      <c r="B180" s="2">
        <v>172</v>
      </c>
      <c r="C180" s="15" t="s">
        <v>169</v>
      </c>
      <c r="D180" s="4"/>
      <c r="E180" s="32">
        <v>2022</v>
      </c>
      <c r="F180" s="32" t="s">
        <v>12</v>
      </c>
      <c r="G180" s="28">
        <v>80000</v>
      </c>
      <c r="H180" s="2">
        <v>14</v>
      </c>
      <c r="I180" s="373">
        <f t="shared" si="7"/>
        <v>1120000</v>
      </c>
      <c r="J180" s="782">
        <v>14</v>
      </c>
      <c r="K180" s="373">
        <f t="shared" si="8"/>
        <v>1120000</v>
      </c>
    </row>
    <row r="181" spans="1:11" ht="15.75">
      <c r="A181" s="2">
        <v>173</v>
      </c>
      <c r="B181" s="2">
        <v>173</v>
      </c>
      <c r="C181" s="11" t="s">
        <v>170</v>
      </c>
      <c r="D181" s="4">
        <v>2018</v>
      </c>
      <c r="E181" s="32">
        <v>2018</v>
      </c>
      <c r="F181" s="32" t="s">
        <v>12</v>
      </c>
      <c r="G181" s="28">
        <v>7000000</v>
      </c>
      <c r="H181" s="2">
        <v>1</v>
      </c>
      <c r="I181" s="373">
        <f t="shared" si="7"/>
        <v>7000000</v>
      </c>
      <c r="J181" s="782">
        <v>1</v>
      </c>
      <c r="K181" s="373">
        <f t="shared" si="8"/>
        <v>7000000</v>
      </c>
    </row>
    <row r="182" spans="1:11" ht="15.75">
      <c r="A182" s="2">
        <v>174</v>
      </c>
      <c r="B182" s="2">
        <v>174</v>
      </c>
      <c r="C182" s="3" t="s">
        <v>171</v>
      </c>
      <c r="D182" s="4">
        <v>2008</v>
      </c>
      <c r="E182" s="81">
        <v>2010</v>
      </c>
      <c r="F182" s="1083" t="s">
        <v>12</v>
      </c>
      <c r="G182" s="28">
        <v>1190000</v>
      </c>
      <c r="H182" s="2">
        <v>1</v>
      </c>
      <c r="I182" s="373">
        <f t="shared" si="7"/>
        <v>1190000</v>
      </c>
      <c r="J182" s="782">
        <v>1</v>
      </c>
      <c r="K182" s="373">
        <f t="shared" si="8"/>
        <v>1190000</v>
      </c>
    </row>
    <row r="183" spans="1:11" ht="15.75">
      <c r="A183" s="2">
        <v>175</v>
      </c>
      <c r="B183" s="2">
        <v>175</v>
      </c>
      <c r="C183" s="20" t="s">
        <v>172</v>
      </c>
      <c r="D183" s="4"/>
      <c r="E183" s="81">
        <v>2022</v>
      </c>
      <c r="F183" s="1083" t="s">
        <v>12</v>
      </c>
      <c r="G183" s="21">
        <v>85000</v>
      </c>
      <c r="H183" s="22">
        <v>1</v>
      </c>
      <c r="I183" s="23">
        <f>H183*G183</f>
        <v>85000</v>
      </c>
      <c r="J183" s="24">
        <v>1</v>
      </c>
      <c r="K183" s="23">
        <f t="shared" si="8"/>
        <v>85000</v>
      </c>
    </row>
    <row r="184" spans="1:11" ht="15.75">
      <c r="A184" s="2">
        <v>176</v>
      </c>
      <c r="B184" s="2">
        <v>176</v>
      </c>
      <c r="C184" s="7" t="s">
        <v>173</v>
      </c>
      <c r="D184" s="7"/>
      <c r="E184" s="81">
        <v>2018</v>
      </c>
      <c r="F184" s="1167" t="s">
        <v>12</v>
      </c>
      <c r="G184" s="25">
        <v>18000</v>
      </c>
      <c r="H184" s="29">
        <v>1</v>
      </c>
      <c r="I184" s="23">
        <v>18000</v>
      </c>
      <c r="J184" s="30">
        <v>1</v>
      </c>
      <c r="K184" s="23">
        <v>18000</v>
      </c>
    </row>
    <row r="185" spans="1:11" ht="15.75">
      <c r="A185" s="2">
        <v>177</v>
      </c>
      <c r="B185" s="2">
        <v>177</v>
      </c>
      <c r="C185" s="3" t="s">
        <v>174</v>
      </c>
      <c r="D185" s="3"/>
      <c r="E185" s="81">
        <v>2000</v>
      </c>
      <c r="F185" s="1167" t="s">
        <v>12</v>
      </c>
      <c r="G185" s="25">
        <v>15000</v>
      </c>
      <c r="H185" s="22">
        <v>1</v>
      </c>
      <c r="I185" s="23">
        <v>15000</v>
      </c>
      <c r="J185" s="24">
        <v>1</v>
      </c>
      <c r="K185" s="23">
        <v>15000</v>
      </c>
    </row>
    <row r="186" spans="1:11" ht="15.75">
      <c r="A186" s="2">
        <v>178</v>
      </c>
      <c r="B186" s="2">
        <v>178</v>
      </c>
      <c r="C186" s="3" t="s">
        <v>175</v>
      </c>
      <c r="D186" s="3"/>
      <c r="E186" s="81">
        <v>1997</v>
      </c>
      <c r="F186" s="1167" t="s">
        <v>12</v>
      </c>
      <c r="G186" s="25">
        <v>20000</v>
      </c>
      <c r="H186" s="22">
        <v>2</v>
      </c>
      <c r="I186" s="23">
        <v>40000</v>
      </c>
      <c r="J186" s="24">
        <v>2</v>
      </c>
      <c r="K186" s="23">
        <v>40000</v>
      </c>
    </row>
    <row r="187" spans="1:11" ht="15.75">
      <c r="A187" s="2">
        <v>179</v>
      </c>
      <c r="B187" s="2">
        <v>179</v>
      </c>
      <c r="C187" s="3" t="s">
        <v>175</v>
      </c>
      <c r="D187" s="3"/>
      <c r="E187" s="81">
        <v>2008</v>
      </c>
      <c r="F187" s="1167" t="s">
        <v>12</v>
      </c>
      <c r="G187" s="25">
        <v>20000</v>
      </c>
      <c r="H187" s="22">
        <v>1</v>
      </c>
      <c r="I187" s="23">
        <v>20000</v>
      </c>
      <c r="J187" s="24">
        <v>1</v>
      </c>
      <c r="K187" s="23">
        <v>20000</v>
      </c>
    </row>
    <row r="188" spans="1:11" ht="15.75">
      <c r="A188" s="2">
        <v>180</v>
      </c>
      <c r="B188" s="2">
        <v>180</v>
      </c>
      <c r="C188" s="3" t="s">
        <v>176</v>
      </c>
      <c r="D188" s="3"/>
      <c r="E188" s="81">
        <v>2009</v>
      </c>
      <c r="F188" s="1167" t="s">
        <v>12</v>
      </c>
      <c r="G188" s="25">
        <v>150</v>
      </c>
      <c r="H188" s="22">
        <v>1</v>
      </c>
      <c r="I188" s="23">
        <v>150</v>
      </c>
      <c r="J188" s="24">
        <v>1</v>
      </c>
      <c r="K188" s="23">
        <v>150</v>
      </c>
    </row>
    <row r="189" spans="1:11" ht="15.75">
      <c r="A189" s="2">
        <v>181</v>
      </c>
      <c r="B189" s="2">
        <v>181</v>
      </c>
      <c r="C189" s="3" t="s">
        <v>177</v>
      </c>
      <c r="D189" s="3"/>
      <c r="E189" s="81">
        <v>2009</v>
      </c>
      <c r="F189" s="1167" t="s">
        <v>12</v>
      </c>
      <c r="G189" s="25">
        <v>6500</v>
      </c>
      <c r="H189" s="22">
        <v>4</v>
      </c>
      <c r="I189" s="23">
        <v>26000</v>
      </c>
      <c r="J189" s="24">
        <v>4</v>
      </c>
      <c r="K189" s="23">
        <v>26000</v>
      </c>
    </row>
    <row r="190" spans="1:11" ht="15.75">
      <c r="A190" s="2">
        <v>182</v>
      </c>
      <c r="B190" s="2">
        <v>182</v>
      </c>
      <c r="C190" s="3" t="s">
        <v>178</v>
      </c>
      <c r="D190" s="3"/>
      <c r="E190" s="81">
        <v>2009</v>
      </c>
      <c r="F190" s="1167" t="s">
        <v>12</v>
      </c>
      <c r="G190" s="25">
        <v>22750</v>
      </c>
      <c r="H190" s="22">
        <v>1</v>
      </c>
      <c r="I190" s="23">
        <v>22750</v>
      </c>
      <c r="J190" s="24">
        <v>1</v>
      </c>
      <c r="K190" s="23">
        <v>22750</v>
      </c>
    </row>
    <row r="191" spans="1:11" ht="15.75">
      <c r="A191" s="2">
        <v>183</v>
      </c>
      <c r="B191" s="2">
        <v>183</v>
      </c>
      <c r="C191" s="10" t="s">
        <v>179</v>
      </c>
      <c r="D191" s="10"/>
      <c r="E191" s="81">
        <v>2012</v>
      </c>
      <c r="F191" s="1167" t="s">
        <v>12</v>
      </c>
      <c r="G191" s="28">
        <v>16250</v>
      </c>
      <c r="H191" s="4">
        <v>4</v>
      </c>
      <c r="I191" s="23">
        <v>65000</v>
      </c>
      <c r="J191" s="26">
        <v>4</v>
      </c>
      <c r="K191" s="23">
        <v>65000</v>
      </c>
    </row>
    <row r="192" spans="1:11" ht="15.75">
      <c r="A192" s="2">
        <v>184</v>
      </c>
      <c r="B192" s="2">
        <v>184</v>
      </c>
      <c r="C192" s="3" t="s">
        <v>180</v>
      </c>
      <c r="D192" s="3"/>
      <c r="E192" s="81">
        <v>2009</v>
      </c>
      <c r="F192" s="1167" t="s">
        <v>12</v>
      </c>
      <c r="G192" s="25">
        <v>2394</v>
      </c>
      <c r="H192" s="22">
        <v>1</v>
      </c>
      <c r="I192" s="23">
        <v>2394</v>
      </c>
      <c r="J192" s="24">
        <v>1</v>
      </c>
      <c r="K192" s="23">
        <v>2394</v>
      </c>
    </row>
    <row r="193" spans="1:11" ht="15.75">
      <c r="A193" s="2">
        <v>185</v>
      </c>
      <c r="B193" s="2">
        <v>185</v>
      </c>
      <c r="C193" s="3" t="s">
        <v>181</v>
      </c>
      <c r="D193" s="3"/>
      <c r="E193" s="81">
        <v>2009</v>
      </c>
      <c r="F193" s="1167" t="s">
        <v>12</v>
      </c>
      <c r="G193" s="25">
        <v>7410</v>
      </c>
      <c r="H193" s="22">
        <v>1</v>
      </c>
      <c r="I193" s="23">
        <v>7410</v>
      </c>
      <c r="J193" s="24">
        <v>1</v>
      </c>
      <c r="K193" s="23">
        <v>7410</v>
      </c>
    </row>
    <row r="194" spans="1:11" ht="15.75">
      <c r="A194" s="2">
        <v>186</v>
      </c>
      <c r="B194" s="2">
        <v>186</v>
      </c>
      <c r="C194" s="3" t="s">
        <v>181</v>
      </c>
      <c r="D194" s="3"/>
      <c r="E194" s="81">
        <v>2009</v>
      </c>
      <c r="F194" s="1167" t="s">
        <v>12</v>
      </c>
      <c r="G194" s="25">
        <v>24455</v>
      </c>
      <c r="H194" s="22">
        <v>2</v>
      </c>
      <c r="I194" s="23">
        <f>H194*G194</f>
        <v>48910</v>
      </c>
      <c r="J194" s="24">
        <v>2</v>
      </c>
      <c r="K194" s="23">
        <f>J194*G194</f>
        <v>48910</v>
      </c>
    </row>
    <row r="195" spans="1:11" ht="15.75">
      <c r="A195" s="2">
        <v>187</v>
      </c>
      <c r="B195" s="2">
        <v>187</v>
      </c>
      <c r="C195" s="27" t="s">
        <v>182</v>
      </c>
      <c r="D195" s="27"/>
      <c r="E195" s="81">
        <v>2013</v>
      </c>
      <c r="F195" s="1167" t="s">
        <v>183</v>
      </c>
      <c r="G195" s="28">
        <v>3900</v>
      </c>
      <c r="H195" s="4">
        <v>18</v>
      </c>
      <c r="I195" s="23">
        <v>70200</v>
      </c>
      <c r="J195" s="26">
        <v>18</v>
      </c>
      <c r="K195" s="23">
        <v>70200</v>
      </c>
    </row>
    <row r="196" spans="1:11" ht="15.75">
      <c r="A196" s="2">
        <v>188</v>
      </c>
      <c r="B196" s="2">
        <v>188</v>
      </c>
      <c r="C196" s="3" t="s">
        <v>177</v>
      </c>
      <c r="D196" s="3"/>
      <c r="E196" s="81">
        <v>2009</v>
      </c>
      <c r="F196" s="1167" t="s">
        <v>12</v>
      </c>
      <c r="G196" s="25">
        <v>13000</v>
      </c>
      <c r="H196" s="22">
        <v>1</v>
      </c>
      <c r="I196" s="23">
        <v>13000</v>
      </c>
      <c r="J196" s="24">
        <v>1</v>
      </c>
      <c r="K196" s="23">
        <v>13000</v>
      </c>
    </row>
    <row r="197" spans="1:11" ht="15.75">
      <c r="A197" s="2">
        <v>189</v>
      </c>
      <c r="B197" s="2">
        <v>189</v>
      </c>
      <c r="C197" s="3" t="s">
        <v>184</v>
      </c>
      <c r="D197" s="3"/>
      <c r="E197" s="81">
        <v>2009</v>
      </c>
      <c r="F197" s="1167" t="s">
        <v>12</v>
      </c>
      <c r="G197" s="25">
        <v>7000</v>
      </c>
      <c r="H197" s="22">
        <v>70</v>
      </c>
      <c r="I197" s="23">
        <v>490000</v>
      </c>
      <c r="J197" s="24">
        <v>70</v>
      </c>
      <c r="K197" s="23">
        <v>490000</v>
      </c>
    </row>
    <row r="198" spans="1:11" ht="15.75">
      <c r="A198" s="2">
        <v>190</v>
      </c>
      <c r="B198" s="2">
        <v>190</v>
      </c>
      <c r="C198" s="10" t="s">
        <v>185</v>
      </c>
      <c r="D198" s="10"/>
      <c r="E198" s="81">
        <v>2014</v>
      </c>
      <c r="F198" s="1083" t="s">
        <v>12</v>
      </c>
      <c r="G198" s="28">
        <v>20000</v>
      </c>
      <c r="H198" s="4">
        <v>1</v>
      </c>
      <c r="I198" s="23">
        <v>20000</v>
      </c>
      <c r="J198" s="26">
        <v>1</v>
      </c>
      <c r="K198" s="23">
        <v>20000</v>
      </c>
    </row>
    <row r="199" spans="1:11" ht="15.75">
      <c r="A199" s="2">
        <v>191</v>
      </c>
      <c r="B199" s="2">
        <v>191</v>
      </c>
      <c r="C199" s="9" t="s">
        <v>186</v>
      </c>
      <c r="D199" s="9"/>
      <c r="E199" s="81">
        <v>2014</v>
      </c>
      <c r="F199" s="1083" t="s">
        <v>12</v>
      </c>
      <c r="G199" s="28">
        <v>22750</v>
      </c>
      <c r="H199" s="4">
        <v>1</v>
      </c>
      <c r="I199" s="23">
        <v>22750</v>
      </c>
      <c r="J199" s="26">
        <v>1</v>
      </c>
      <c r="K199" s="23">
        <v>22750</v>
      </c>
    </row>
    <row r="200" spans="1:11" ht="15.75">
      <c r="A200" s="2">
        <v>192</v>
      </c>
      <c r="B200" s="2">
        <v>192</v>
      </c>
      <c r="C200" s="3" t="s">
        <v>187</v>
      </c>
      <c r="D200" s="3"/>
      <c r="E200" s="81">
        <v>2009</v>
      </c>
      <c r="F200" s="1167" t="s">
        <v>12</v>
      </c>
      <c r="G200" s="25">
        <v>9750</v>
      </c>
      <c r="H200" s="22">
        <v>12</v>
      </c>
      <c r="I200" s="23">
        <v>117000</v>
      </c>
      <c r="J200" s="24">
        <v>12</v>
      </c>
      <c r="K200" s="23">
        <v>117000</v>
      </c>
    </row>
    <row r="201" spans="1:11" ht="15.75">
      <c r="A201" s="2">
        <v>193</v>
      </c>
      <c r="B201" s="2">
        <v>193</v>
      </c>
      <c r="C201" s="3" t="s">
        <v>188</v>
      </c>
      <c r="D201" s="3"/>
      <c r="E201" s="81">
        <v>2009</v>
      </c>
      <c r="F201" s="1167" t="s">
        <v>12</v>
      </c>
      <c r="G201" s="25">
        <v>9750</v>
      </c>
      <c r="H201" s="22">
        <v>2</v>
      </c>
      <c r="I201" s="23">
        <v>19500</v>
      </c>
      <c r="J201" s="24">
        <v>2</v>
      </c>
      <c r="K201" s="23">
        <v>19500</v>
      </c>
    </row>
    <row r="202" spans="1:11" ht="15.75">
      <c r="A202" s="2">
        <v>194</v>
      </c>
      <c r="B202" s="2">
        <v>194</v>
      </c>
      <c r="C202" s="7" t="s">
        <v>189</v>
      </c>
      <c r="D202" s="7"/>
      <c r="E202" s="81">
        <v>2009</v>
      </c>
      <c r="F202" s="1167" t="s">
        <v>12</v>
      </c>
      <c r="G202" s="25">
        <v>1750</v>
      </c>
      <c r="H202" s="29">
        <v>4</v>
      </c>
      <c r="I202" s="23">
        <v>7000</v>
      </c>
      <c r="J202" s="30">
        <v>4</v>
      </c>
      <c r="K202" s="23">
        <v>7000</v>
      </c>
    </row>
    <row r="203" spans="1:11" ht="15.75">
      <c r="A203" s="2">
        <v>195</v>
      </c>
      <c r="B203" s="2">
        <v>195</v>
      </c>
      <c r="C203" s="7" t="s">
        <v>189</v>
      </c>
      <c r="D203" s="7"/>
      <c r="E203" s="81">
        <v>2009</v>
      </c>
      <c r="F203" s="1167" t="s">
        <v>12</v>
      </c>
      <c r="G203" s="25">
        <v>3000</v>
      </c>
      <c r="H203" s="29">
        <v>1</v>
      </c>
      <c r="I203" s="23">
        <v>3000</v>
      </c>
      <c r="J203" s="30">
        <v>1</v>
      </c>
      <c r="K203" s="23">
        <v>3000</v>
      </c>
    </row>
    <row r="204" spans="1:11" ht="15.75">
      <c r="A204" s="2">
        <v>196</v>
      </c>
      <c r="B204" s="2">
        <v>196</v>
      </c>
      <c r="C204" s="7" t="s">
        <v>190</v>
      </c>
      <c r="D204" s="7"/>
      <c r="E204" s="81">
        <v>2009</v>
      </c>
      <c r="F204" s="1167" t="s">
        <v>12</v>
      </c>
      <c r="G204" s="25">
        <v>3000</v>
      </c>
      <c r="H204" s="29">
        <v>1</v>
      </c>
      <c r="I204" s="23">
        <v>3000</v>
      </c>
      <c r="J204" s="30">
        <v>1</v>
      </c>
      <c r="K204" s="23">
        <v>3000</v>
      </c>
    </row>
    <row r="205" spans="1:11" ht="15.75">
      <c r="A205" s="2">
        <v>197</v>
      </c>
      <c r="B205" s="2">
        <v>197</v>
      </c>
      <c r="C205" s="7" t="s">
        <v>191</v>
      </c>
      <c r="D205" s="7"/>
      <c r="E205" s="81">
        <v>2009</v>
      </c>
      <c r="F205" s="1167" t="s">
        <v>12</v>
      </c>
      <c r="G205" s="25">
        <v>1950</v>
      </c>
      <c r="H205" s="29">
        <v>12</v>
      </c>
      <c r="I205" s="23">
        <v>23400</v>
      </c>
      <c r="J205" s="30">
        <v>12</v>
      </c>
      <c r="K205" s="23">
        <v>23400</v>
      </c>
    </row>
    <row r="206" spans="1:11" ht="15.75">
      <c r="A206" s="2">
        <v>198</v>
      </c>
      <c r="B206" s="2">
        <v>198</v>
      </c>
      <c r="C206" s="3" t="s">
        <v>192</v>
      </c>
      <c r="D206" s="3"/>
      <c r="E206" s="81">
        <v>2011</v>
      </c>
      <c r="F206" s="1167" t="s">
        <v>12</v>
      </c>
      <c r="G206" s="25">
        <v>9100</v>
      </c>
      <c r="H206" s="22">
        <v>1</v>
      </c>
      <c r="I206" s="23">
        <v>9100</v>
      </c>
      <c r="J206" s="24">
        <v>1</v>
      </c>
      <c r="K206" s="23">
        <v>9100</v>
      </c>
    </row>
    <row r="207" spans="1:11" ht="15.75">
      <c r="A207" s="2">
        <v>199</v>
      </c>
      <c r="B207" s="2">
        <v>199</v>
      </c>
      <c r="C207" s="10" t="s">
        <v>193</v>
      </c>
      <c r="D207" s="10"/>
      <c r="E207" s="81">
        <v>2012</v>
      </c>
      <c r="F207" s="1167" t="s">
        <v>12</v>
      </c>
      <c r="G207" s="28">
        <v>9100</v>
      </c>
      <c r="H207" s="4">
        <v>1</v>
      </c>
      <c r="I207" s="23">
        <v>9100</v>
      </c>
      <c r="J207" s="26">
        <v>1</v>
      </c>
      <c r="K207" s="23">
        <v>9100</v>
      </c>
    </row>
    <row r="208" spans="1:11" ht="15.75">
      <c r="A208" s="2">
        <v>200</v>
      </c>
      <c r="B208" s="2">
        <v>200</v>
      </c>
      <c r="C208" s="10" t="s">
        <v>168</v>
      </c>
      <c r="D208" s="10"/>
      <c r="E208" s="81">
        <v>2012</v>
      </c>
      <c r="F208" s="1167" t="s">
        <v>12</v>
      </c>
      <c r="G208" s="28">
        <v>13000</v>
      </c>
      <c r="H208" s="4">
        <v>1</v>
      </c>
      <c r="I208" s="23">
        <v>13000</v>
      </c>
      <c r="J208" s="26">
        <v>1</v>
      </c>
      <c r="K208" s="23">
        <v>13000</v>
      </c>
    </row>
    <row r="209" spans="1:11" ht="15.75">
      <c r="A209" s="2">
        <v>201</v>
      </c>
      <c r="B209" s="2">
        <v>201</v>
      </c>
      <c r="C209" s="10" t="s">
        <v>194</v>
      </c>
      <c r="D209" s="10"/>
      <c r="E209" s="81">
        <v>2012</v>
      </c>
      <c r="F209" s="1167" t="s">
        <v>12</v>
      </c>
      <c r="G209" s="28">
        <v>4875</v>
      </c>
      <c r="H209" s="4">
        <v>2</v>
      </c>
      <c r="I209" s="23">
        <v>9750</v>
      </c>
      <c r="J209" s="26">
        <v>2</v>
      </c>
      <c r="K209" s="23">
        <v>9750</v>
      </c>
    </row>
    <row r="210" spans="1:11" ht="15.75">
      <c r="A210" s="2">
        <v>202</v>
      </c>
      <c r="B210" s="2">
        <v>202</v>
      </c>
      <c r="C210" s="10" t="s">
        <v>195</v>
      </c>
      <c r="D210" s="10"/>
      <c r="E210" s="81">
        <v>2012</v>
      </c>
      <c r="F210" s="1167" t="s">
        <v>12</v>
      </c>
      <c r="G210" s="28">
        <v>1300</v>
      </c>
      <c r="H210" s="4">
        <v>2</v>
      </c>
      <c r="I210" s="23">
        <v>2600</v>
      </c>
      <c r="J210" s="26">
        <v>2</v>
      </c>
      <c r="K210" s="23">
        <v>2600</v>
      </c>
    </row>
    <row r="211" spans="1:11" ht="15.75">
      <c r="A211" s="2">
        <v>203</v>
      </c>
      <c r="B211" s="2">
        <v>203</v>
      </c>
      <c r="C211" s="10" t="s">
        <v>192</v>
      </c>
      <c r="D211" s="10"/>
      <c r="E211" s="81">
        <v>2012</v>
      </c>
      <c r="F211" s="1167" t="s">
        <v>12</v>
      </c>
      <c r="G211" s="28">
        <v>3900</v>
      </c>
      <c r="H211" s="4">
        <v>2</v>
      </c>
      <c r="I211" s="23">
        <v>7800</v>
      </c>
      <c r="J211" s="26">
        <v>2</v>
      </c>
      <c r="K211" s="23">
        <v>7800</v>
      </c>
    </row>
    <row r="212" spans="1:11" ht="15.75">
      <c r="A212" s="2">
        <v>204</v>
      </c>
      <c r="B212" s="2">
        <v>204</v>
      </c>
      <c r="C212" s="10" t="s">
        <v>196</v>
      </c>
      <c r="D212" s="10"/>
      <c r="E212" s="81">
        <v>2012</v>
      </c>
      <c r="F212" s="1167" t="s">
        <v>12</v>
      </c>
      <c r="G212" s="28">
        <v>3120</v>
      </c>
      <c r="H212" s="4">
        <v>1</v>
      </c>
      <c r="I212" s="23">
        <v>3120</v>
      </c>
      <c r="J212" s="26">
        <v>1</v>
      </c>
      <c r="K212" s="23">
        <v>3120</v>
      </c>
    </row>
    <row r="213" spans="1:11" ht="15.75">
      <c r="A213" s="2">
        <v>205</v>
      </c>
      <c r="B213" s="2">
        <v>205</v>
      </c>
      <c r="C213" s="10" t="s">
        <v>196</v>
      </c>
      <c r="D213" s="10"/>
      <c r="E213" s="81">
        <v>2012</v>
      </c>
      <c r="F213" s="1167" t="s">
        <v>12</v>
      </c>
      <c r="G213" s="28">
        <v>3575</v>
      </c>
      <c r="H213" s="4">
        <v>1</v>
      </c>
      <c r="I213" s="23">
        <v>3575</v>
      </c>
      <c r="J213" s="26">
        <v>1</v>
      </c>
      <c r="K213" s="23">
        <v>3575</v>
      </c>
    </row>
    <row r="214" spans="1:11" ht="15.75">
      <c r="A214" s="2">
        <v>206</v>
      </c>
      <c r="B214" s="2">
        <v>206</v>
      </c>
      <c r="C214" s="10" t="s">
        <v>197</v>
      </c>
      <c r="D214" s="10"/>
      <c r="E214" s="81">
        <v>2012</v>
      </c>
      <c r="F214" s="1167" t="s">
        <v>12</v>
      </c>
      <c r="G214" s="28">
        <v>2470</v>
      </c>
      <c r="H214" s="4">
        <v>2</v>
      </c>
      <c r="I214" s="23">
        <v>4940</v>
      </c>
      <c r="J214" s="26">
        <v>2</v>
      </c>
      <c r="K214" s="23">
        <v>4940</v>
      </c>
    </row>
    <row r="215" spans="1:11" ht="15.75">
      <c r="A215" s="2">
        <v>207</v>
      </c>
      <c r="B215" s="2">
        <v>207</v>
      </c>
      <c r="C215" s="10" t="s">
        <v>192</v>
      </c>
      <c r="D215" s="10"/>
      <c r="E215" s="81">
        <v>2012</v>
      </c>
      <c r="F215" s="1167" t="s">
        <v>12</v>
      </c>
      <c r="G215" s="28">
        <v>3750</v>
      </c>
      <c r="H215" s="4">
        <v>1</v>
      </c>
      <c r="I215" s="23">
        <v>3750</v>
      </c>
      <c r="J215" s="26">
        <v>1</v>
      </c>
      <c r="K215" s="23">
        <v>3750</v>
      </c>
    </row>
    <row r="216" spans="1:11" ht="15.75">
      <c r="A216" s="2">
        <v>208</v>
      </c>
      <c r="B216" s="2">
        <v>208</v>
      </c>
      <c r="C216" s="10" t="s">
        <v>198</v>
      </c>
      <c r="D216" s="10"/>
      <c r="E216" s="81">
        <v>2013</v>
      </c>
      <c r="F216" s="1167" t="s">
        <v>12</v>
      </c>
      <c r="G216" s="28">
        <v>9000</v>
      </c>
      <c r="H216" s="4">
        <v>2</v>
      </c>
      <c r="I216" s="23">
        <v>18000</v>
      </c>
      <c r="J216" s="26">
        <v>2</v>
      </c>
      <c r="K216" s="23">
        <v>18000</v>
      </c>
    </row>
    <row r="217" spans="1:11" ht="15.75">
      <c r="A217" s="2">
        <v>209</v>
      </c>
      <c r="B217" s="2">
        <v>209</v>
      </c>
      <c r="C217" s="9" t="s">
        <v>199</v>
      </c>
      <c r="D217" s="9"/>
      <c r="E217" s="81">
        <v>2013</v>
      </c>
      <c r="F217" s="1167" t="s">
        <v>12</v>
      </c>
      <c r="G217" s="28">
        <v>13000</v>
      </c>
      <c r="H217" s="4">
        <v>1</v>
      </c>
      <c r="I217" s="23">
        <v>13000</v>
      </c>
      <c r="J217" s="26">
        <v>1</v>
      </c>
      <c r="K217" s="23">
        <v>13000</v>
      </c>
    </row>
    <row r="218" spans="1:11" ht="15.75">
      <c r="A218" s="2">
        <v>210</v>
      </c>
      <c r="B218" s="2">
        <v>210</v>
      </c>
      <c r="C218" s="9" t="s">
        <v>200</v>
      </c>
      <c r="D218" s="9"/>
      <c r="E218" s="81">
        <v>2013</v>
      </c>
      <c r="F218" s="1167" t="s">
        <v>12</v>
      </c>
      <c r="G218" s="28">
        <v>2405</v>
      </c>
      <c r="H218" s="4">
        <v>2</v>
      </c>
      <c r="I218" s="23">
        <v>4810</v>
      </c>
      <c r="J218" s="26">
        <v>2</v>
      </c>
      <c r="K218" s="23">
        <v>4810</v>
      </c>
    </row>
    <row r="219" spans="1:11" ht="15.75">
      <c r="A219" s="2">
        <v>211</v>
      </c>
      <c r="B219" s="2">
        <v>211</v>
      </c>
      <c r="C219" s="9" t="s">
        <v>201</v>
      </c>
      <c r="D219" s="9"/>
      <c r="E219" s="81">
        <v>2013</v>
      </c>
      <c r="F219" s="1167" t="s">
        <v>12</v>
      </c>
      <c r="G219" s="28">
        <v>5525</v>
      </c>
      <c r="H219" s="4">
        <v>1</v>
      </c>
      <c r="I219" s="23">
        <v>5525</v>
      </c>
      <c r="J219" s="26">
        <v>1</v>
      </c>
      <c r="K219" s="23">
        <v>5525</v>
      </c>
    </row>
    <row r="220" spans="1:11" ht="15.75">
      <c r="A220" s="2">
        <v>212</v>
      </c>
      <c r="B220" s="2">
        <v>212</v>
      </c>
      <c r="C220" s="9" t="s">
        <v>201</v>
      </c>
      <c r="D220" s="9"/>
      <c r="E220" s="81">
        <v>2013</v>
      </c>
      <c r="F220" s="1167" t="s">
        <v>12</v>
      </c>
      <c r="G220" s="28">
        <v>5850</v>
      </c>
      <c r="H220" s="4">
        <v>1</v>
      </c>
      <c r="I220" s="23">
        <v>5850</v>
      </c>
      <c r="J220" s="26">
        <v>1</v>
      </c>
      <c r="K220" s="23">
        <v>5850</v>
      </c>
    </row>
    <row r="221" spans="1:11" ht="15.75">
      <c r="A221" s="2">
        <v>213</v>
      </c>
      <c r="B221" s="2">
        <v>213</v>
      </c>
      <c r="C221" s="9" t="s">
        <v>202</v>
      </c>
      <c r="D221" s="9"/>
      <c r="E221" s="81">
        <v>2013</v>
      </c>
      <c r="F221" s="1167" t="s">
        <v>12</v>
      </c>
      <c r="G221" s="28">
        <v>2080</v>
      </c>
      <c r="H221" s="4">
        <v>1</v>
      </c>
      <c r="I221" s="23">
        <v>2080</v>
      </c>
      <c r="J221" s="26">
        <v>1</v>
      </c>
      <c r="K221" s="23">
        <v>2080</v>
      </c>
    </row>
    <row r="222" spans="1:11" ht="15.75">
      <c r="A222" s="2">
        <v>214</v>
      </c>
      <c r="B222" s="2">
        <v>214</v>
      </c>
      <c r="C222" s="9" t="s">
        <v>203</v>
      </c>
      <c r="D222" s="9"/>
      <c r="E222" s="81">
        <v>2012</v>
      </c>
      <c r="F222" s="1167" t="s">
        <v>12</v>
      </c>
      <c r="G222" s="28">
        <v>4550</v>
      </c>
      <c r="H222" s="4">
        <v>1</v>
      </c>
      <c r="I222" s="23">
        <v>4550</v>
      </c>
      <c r="J222" s="26">
        <v>1</v>
      </c>
      <c r="K222" s="23">
        <v>4550</v>
      </c>
    </row>
    <row r="223" spans="1:11" ht="15.75">
      <c r="A223" s="2">
        <v>215</v>
      </c>
      <c r="B223" s="2">
        <v>215</v>
      </c>
      <c r="C223" s="9" t="s">
        <v>204</v>
      </c>
      <c r="D223" s="9"/>
      <c r="E223" s="81">
        <v>2012</v>
      </c>
      <c r="F223" s="1167" t="s">
        <v>12</v>
      </c>
      <c r="G223" s="28">
        <v>6500</v>
      </c>
      <c r="H223" s="4">
        <v>1</v>
      </c>
      <c r="I223" s="23">
        <f>H223*G223</f>
        <v>6500</v>
      </c>
      <c r="J223" s="26">
        <v>1</v>
      </c>
      <c r="K223" s="23">
        <f>J223*G223</f>
        <v>6500</v>
      </c>
    </row>
    <row r="224" spans="1:11" ht="15.75">
      <c r="A224" s="2">
        <v>216</v>
      </c>
      <c r="B224" s="2">
        <v>216</v>
      </c>
      <c r="C224" s="27" t="s">
        <v>205</v>
      </c>
      <c r="D224" s="27"/>
      <c r="E224" s="81">
        <v>2013</v>
      </c>
      <c r="F224" s="1167" t="s">
        <v>12</v>
      </c>
      <c r="G224" s="28">
        <v>6500</v>
      </c>
      <c r="H224" s="4">
        <v>2</v>
      </c>
      <c r="I224" s="23">
        <v>13000</v>
      </c>
      <c r="J224" s="26">
        <v>2</v>
      </c>
      <c r="K224" s="23">
        <v>13000</v>
      </c>
    </row>
    <row r="225" spans="1:11" ht="15.75">
      <c r="A225" s="2">
        <v>217</v>
      </c>
      <c r="B225" s="2">
        <v>217</v>
      </c>
      <c r="C225" s="27" t="s">
        <v>205</v>
      </c>
      <c r="D225" s="27"/>
      <c r="E225" s="81">
        <v>2013</v>
      </c>
      <c r="F225" s="1167" t="s">
        <v>12</v>
      </c>
      <c r="G225" s="28">
        <v>8450</v>
      </c>
      <c r="H225" s="4">
        <v>1</v>
      </c>
      <c r="I225" s="23">
        <v>8450</v>
      </c>
      <c r="J225" s="26">
        <v>1</v>
      </c>
      <c r="K225" s="23">
        <v>8450</v>
      </c>
    </row>
    <row r="226" spans="1:11" ht="15.75">
      <c r="A226" s="2">
        <v>218</v>
      </c>
      <c r="B226" s="2">
        <v>218</v>
      </c>
      <c r="C226" s="27" t="s">
        <v>206</v>
      </c>
      <c r="D226" s="27"/>
      <c r="E226" s="81">
        <v>2013</v>
      </c>
      <c r="F226" s="1167" t="s">
        <v>12</v>
      </c>
      <c r="G226" s="28">
        <v>3575</v>
      </c>
      <c r="H226" s="4">
        <v>2</v>
      </c>
      <c r="I226" s="23">
        <v>7150</v>
      </c>
      <c r="J226" s="26">
        <v>2</v>
      </c>
      <c r="K226" s="23">
        <v>7150</v>
      </c>
    </row>
    <row r="227" spans="1:11" ht="15.75">
      <c r="A227" s="2">
        <v>219</v>
      </c>
      <c r="B227" s="2">
        <v>219</v>
      </c>
      <c r="C227" s="27" t="s">
        <v>201</v>
      </c>
      <c r="D227" s="27"/>
      <c r="E227" s="81">
        <v>2013</v>
      </c>
      <c r="F227" s="1167" t="s">
        <v>12</v>
      </c>
      <c r="G227" s="28">
        <v>4550</v>
      </c>
      <c r="H227" s="4">
        <v>3</v>
      </c>
      <c r="I227" s="23">
        <v>13650</v>
      </c>
      <c r="J227" s="26">
        <v>3</v>
      </c>
      <c r="K227" s="23">
        <v>13650</v>
      </c>
    </row>
    <row r="228" spans="1:11" ht="15.75">
      <c r="A228" s="2">
        <v>220</v>
      </c>
      <c r="B228" s="2">
        <v>220</v>
      </c>
      <c r="C228" s="9" t="s">
        <v>207</v>
      </c>
      <c r="D228" s="9"/>
      <c r="E228" s="81">
        <v>2013</v>
      </c>
      <c r="F228" s="1167" t="s">
        <v>12</v>
      </c>
      <c r="G228" s="28">
        <v>5850</v>
      </c>
      <c r="H228" s="4">
        <v>1</v>
      </c>
      <c r="I228" s="23">
        <v>5850</v>
      </c>
      <c r="J228" s="26">
        <v>1</v>
      </c>
      <c r="K228" s="23">
        <v>5850</v>
      </c>
    </row>
    <row r="229" spans="1:11" ht="15.75">
      <c r="A229" s="2">
        <v>221</v>
      </c>
      <c r="B229" s="2">
        <v>221</v>
      </c>
      <c r="C229" s="9" t="s">
        <v>208</v>
      </c>
      <c r="D229" s="9"/>
      <c r="E229" s="81">
        <v>2014</v>
      </c>
      <c r="F229" s="1167" t="s">
        <v>12</v>
      </c>
      <c r="G229" s="28">
        <v>2990</v>
      </c>
      <c r="H229" s="4">
        <v>1</v>
      </c>
      <c r="I229" s="23">
        <v>2990</v>
      </c>
      <c r="J229" s="26">
        <v>1</v>
      </c>
      <c r="K229" s="23">
        <v>2990</v>
      </c>
    </row>
    <row r="230" spans="1:11" ht="15.75">
      <c r="A230" s="2">
        <v>222</v>
      </c>
      <c r="B230" s="2">
        <v>222</v>
      </c>
      <c r="C230" s="3" t="s">
        <v>184</v>
      </c>
      <c r="D230" s="3"/>
      <c r="E230" s="81">
        <v>2010</v>
      </c>
      <c r="F230" s="1167" t="s">
        <v>12</v>
      </c>
      <c r="G230" s="25">
        <v>7000</v>
      </c>
      <c r="H230" s="22">
        <v>6</v>
      </c>
      <c r="I230" s="23">
        <f>H230*G230</f>
        <v>42000</v>
      </c>
      <c r="J230" s="24">
        <v>6</v>
      </c>
      <c r="K230" s="23">
        <f>J230*G230</f>
        <v>42000</v>
      </c>
    </row>
    <row r="231" spans="1:11" ht="15.75">
      <c r="A231" s="2">
        <v>223</v>
      </c>
      <c r="B231" s="2">
        <v>223</v>
      </c>
      <c r="C231" s="9" t="s">
        <v>201</v>
      </c>
      <c r="D231" s="9"/>
      <c r="E231" s="81">
        <v>2014</v>
      </c>
      <c r="F231" s="1167" t="s">
        <v>12</v>
      </c>
      <c r="G231" s="28">
        <v>3380</v>
      </c>
      <c r="H231" s="4">
        <v>1</v>
      </c>
      <c r="I231" s="23">
        <v>3380</v>
      </c>
      <c r="J231" s="26">
        <v>1</v>
      </c>
      <c r="K231" s="23">
        <v>3380</v>
      </c>
    </row>
    <row r="232" spans="1:11" ht="15.75">
      <c r="A232" s="2">
        <v>224</v>
      </c>
      <c r="B232" s="2">
        <v>224</v>
      </c>
      <c r="C232" s="9" t="s">
        <v>209</v>
      </c>
      <c r="D232" s="9"/>
      <c r="E232" s="81">
        <v>2014</v>
      </c>
      <c r="F232" s="1167" t="s">
        <v>12</v>
      </c>
      <c r="G232" s="28">
        <v>845</v>
      </c>
      <c r="H232" s="4">
        <v>1</v>
      </c>
      <c r="I232" s="23">
        <v>845</v>
      </c>
      <c r="J232" s="1052">
        <v>1</v>
      </c>
      <c r="K232" s="23">
        <v>845</v>
      </c>
    </row>
    <row r="233" spans="1:11" ht="15.75">
      <c r="A233" s="2">
        <v>225</v>
      </c>
      <c r="B233" s="2">
        <v>225</v>
      </c>
      <c r="C233" s="9" t="s">
        <v>202</v>
      </c>
      <c r="D233" s="9"/>
      <c r="E233" s="81">
        <v>2014</v>
      </c>
      <c r="F233" s="1167" t="s">
        <v>12</v>
      </c>
      <c r="G233" s="28">
        <v>1495</v>
      </c>
      <c r="H233" s="4">
        <v>1</v>
      </c>
      <c r="I233" s="23">
        <v>1495</v>
      </c>
      <c r="J233" s="1052">
        <v>1</v>
      </c>
      <c r="K233" s="23">
        <v>1495</v>
      </c>
    </row>
    <row r="234" spans="1:11" ht="15.75">
      <c r="A234" s="2">
        <v>226</v>
      </c>
      <c r="B234" s="2">
        <v>226</v>
      </c>
      <c r="C234" s="9" t="s">
        <v>210</v>
      </c>
      <c r="D234" s="9"/>
      <c r="E234" s="81">
        <v>2014</v>
      </c>
      <c r="F234" s="1167" t="s">
        <v>12</v>
      </c>
      <c r="G234" s="28">
        <v>2700</v>
      </c>
      <c r="H234" s="4">
        <v>1</v>
      </c>
      <c r="I234" s="23">
        <v>2700</v>
      </c>
      <c r="J234" s="1052">
        <v>1</v>
      </c>
      <c r="K234" s="23">
        <v>2700</v>
      </c>
    </row>
    <row r="235" spans="1:11" ht="15.75">
      <c r="A235" s="2">
        <v>227</v>
      </c>
      <c r="B235" s="2">
        <v>227</v>
      </c>
      <c r="C235" s="9" t="s">
        <v>211</v>
      </c>
      <c r="D235" s="9"/>
      <c r="E235" s="81">
        <v>2014</v>
      </c>
      <c r="F235" s="1167" t="s">
        <v>12</v>
      </c>
      <c r="G235" s="28">
        <v>16250</v>
      </c>
      <c r="H235" s="4">
        <v>1</v>
      </c>
      <c r="I235" s="23">
        <v>16250</v>
      </c>
      <c r="J235" s="1052">
        <v>1</v>
      </c>
      <c r="K235" s="23">
        <v>16250</v>
      </c>
    </row>
    <row r="236" spans="1:11" ht="15.75">
      <c r="A236" s="2">
        <v>228</v>
      </c>
      <c r="B236" s="2">
        <v>228</v>
      </c>
      <c r="C236" s="9" t="s">
        <v>212</v>
      </c>
      <c r="D236" s="9"/>
      <c r="E236" s="81">
        <v>2014</v>
      </c>
      <c r="F236" s="1167" t="s">
        <v>12</v>
      </c>
      <c r="G236" s="28">
        <v>26000</v>
      </c>
      <c r="H236" s="4">
        <v>1</v>
      </c>
      <c r="I236" s="23">
        <v>26000</v>
      </c>
      <c r="J236" s="1052">
        <v>1</v>
      </c>
      <c r="K236" s="23">
        <v>26000</v>
      </c>
    </row>
    <row r="237" spans="1:11" ht="15.75">
      <c r="A237" s="2">
        <v>229</v>
      </c>
      <c r="B237" s="2">
        <v>229</v>
      </c>
      <c r="C237" s="3" t="s">
        <v>213</v>
      </c>
      <c r="D237" s="3"/>
      <c r="E237" s="81">
        <v>2014</v>
      </c>
      <c r="F237" s="1083" t="s">
        <v>214</v>
      </c>
      <c r="G237" s="28">
        <v>3018</v>
      </c>
      <c r="H237" s="4">
        <v>28</v>
      </c>
      <c r="I237" s="23">
        <v>130000</v>
      </c>
      <c r="J237" s="1052">
        <v>28</v>
      </c>
      <c r="K237" s="23">
        <v>130000</v>
      </c>
    </row>
    <row r="238" spans="1:11" ht="15.75">
      <c r="A238" s="2">
        <v>230</v>
      </c>
      <c r="B238" s="2">
        <v>230</v>
      </c>
      <c r="C238" s="3" t="s">
        <v>213</v>
      </c>
      <c r="D238" s="3"/>
      <c r="E238" s="81">
        <v>2014</v>
      </c>
      <c r="F238" s="1083" t="s">
        <v>214</v>
      </c>
      <c r="G238" s="28">
        <v>3250</v>
      </c>
      <c r="H238" s="4">
        <v>8.6</v>
      </c>
      <c r="I238" s="23">
        <v>27950</v>
      </c>
      <c r="J238" s="1052">
        <v>8.6</v>
      </c>
      <c r="K238" s="23">
        <v>27950</v>
      </c>
    </row>
    <row r="239" spans="1:11" ht="15.75">
      <c r="A239" s="2">
        <v>231</v>
      </c>
      <c r="B239" s="2">
        <v>231</v>
      </c>
      <c r="C239" s="9" t="s">
        <v>215</v>
      </c>
      <c r="D239" s="9"/>
      <c r="E239" s="81">
        <v>2014</v>
      </c>
      <c r="F239" s="1083" t="s">
        <v>12</v>
      </c>
      <c r="G239" s="28">
        <v>2990</v>
      </c>
      <c r="H239" s="4">
        <v>1</v>
      </c>
      <c r="I239" s="23">
        <v>2990</v>
      </c>
      <c r="J239" s="1052">
        <v>1</v>
      </c>
      <c r="K239" s="23">
        <v>2990</v>
      </c>
    </row>
    <row r="240" spans="1:11" ht="15.75">
      <c r="A240" s="2">
        <v>232</v>
      </c>
      <c r="B240" s="2">
        <v>232</v>
      </c>
      <c r="C240" s="10" t="s">
        <v>216</v>
      </c>
      <c r="D240" s="10"/>
      <c r="E240" s="81">
        <v>2014</v>
      </c>
      <c r="F240" s="1083" t="s">
        <v>12</v>
      </c>
      <c r="G240" s="28">
        <v>3250</v>
      </c>
      <c r="H240" s="4">
        <v>2</v>
      </c>
      <c r="I240" s="23">
        <v>6500</v>
      </c>
      <c r="J240" s="1052">
        <v>2</v>
      </c>
      <c r="K240" s="23">
        <v>6500</v>
      </c>
    </row>
    <row r="241" spans="1:11" ht="15.75">
      <c r="A241" s="2">
        <v>233</v>
      </c>
      <c r="B241" s="2">
        <v>233</v>
      </c>
      <c r="C241" s="10" t="s">
        <v>217</v>
      </c>
      <c r="D241" s="10"/>
      <c r="E241" s="81">
        <v>2014</v>
      </c>
      <c r="F241" s="1083" t="s">
        <v>12</v>
      </c>
      <c r="G241" s="28">
        <v>5525</v>
      </c>
      <c r="H241" s="4">
        <v>1</v>
      </c>
      <c r="I241" s="23">
        <v>5525</v>
      </c>
      <c r="J241" s="1052">
        <v>1</v>
      </c>
      <c r="K241" s="23">
        <v>5525</v>
      </c>
    </row>
    <row r="242" spans="1:11" ht="15.75">
      <c r="A242" s="2">
        <v>234</v>
      </c>
      <c r="B242" s="2">
        <v>234</v>
      </c>
      <c r="C242" s="10" t="s">
        <v>210</v>
      </c>
      <c r="D242" s="10"/>
      <c r="E242" s="81">
        <v>2014</v>
      </c>
      <c r="F242" s="1083" t="s">
        <v>12</v>
      </c>
      <c r="G242" s="28">
        <v>2500</v>
      </c>
      <c r="H242" s="4">
        <v>1</v>
      </c>
      <c r="I242" s="23">
        <v>2500</v>
      </c>
      <c r="J242" s="1052">
        <v>1</v>
      </c>
      <c r="K242" s="23">
        <v>2500</v>
      </c>
    </row>
    <row r="243" spans="1:11" ht="15.75">
      <c r="A243" s="2">
        <v>235</v>
      </c>
      <c r="B243" s="2">
        <v>235</v>
      </c>
      <c r="C243" s="10" t="s">
        <v>218</v>
      </c>
      <c r="D243" s="10"/>
      <c r="E243" s="81">
        <v>2014</v>
      </c>
      <c r="F243" s="1083" t="s">
        <v>12</v>
      </c>
      <c r="G243" s="28">
        <v>9000</v>
      </c>
      <c r="H243" s="4">
        <v>3</v>
      </c>
      <c r="I243" s="23">
        <v>27000</v>
      </c>
      <c r="J243" s="1052">
        <v>3</v>
      </c>
      <c r="K243" s="23">
        <v>27000</v>
      </c>
    </row>
    <row r="244" spans="1:11" ht="15.75">
      <c r="A244" s="2">
        <v>236</v>
      </c>
      <c r="B244" s="2">
        <v>236</v>
      </c>
      <c r="C244" s="10" t="s">
        <v>219</v>
      </c>
      <c r="D244" s="10"/>
      <c r="E244" s="81">
        <v>2014</v>
      </c>
      <c r="F244" s="1083" t="s">
        <v>12</v>
      </c>
      <c r="G244" s="28">
        <v>1400</v>
      </c>
      <c r="H244" s="4">
        <v>1</v>
      </c>
      <c r="I244" s="23">
        <v>1400</v>
      </c>
      <c r="J244" s="1052">
        <v>1</v>
      </c>
      <c r="K244" s="23">
        <v>1400</v>
      </c>
    </row>
    <row r="245" spans="1:11" ht="15.75">
      <c r="A245" s="2">
        <v>237</v>
      </c>
      <c r="B245" s="2">
        <v>237</v>
      </c>
      <c r="C245" s="10" t="s">
        <v>220</v>
      </c>
      <c r="D245" s="10"/>
      <c r="E245" s="81">
        <v>2014</v>
      </c>
      <c r="F245" s="1083" t="s">
        <v>12</v>
      </c>
      <c r="G245" s="28">
        <v>8125</v>
      </c>
      <c r="H245" s="4">
        <v>2</v>
      </c>
      <c r="I245" s="23">
        <v>16250</v>
      </c>
      <c r="J245" s="1052">
        <v>2</v>
      </c>
      <c r="K245" s="23">
        <v>16250</v>
      </c>
    </row>
    <row r="246" spans="1:11" ht="15.75">
      <c r="A246" s="2">
        <v>238</v>
      </c>
      <c r="B246" s="2">
        <v>238</v>
      </c>
      <c r="C246" s="11" t="s">
        <v>206</v>
      </c>
      <c r="D246" s="11"/>
      <c r="E246" s="81">
        <v>2014</v>
      </c>
      <c r="F246" s="1083" t="s">
        <v>12</v>
      </c>
      <c r="G246" s="31">
        <v>2080</v>
      </c>
      <c r="H246" s="1054">
        <v>1</v>
      </c>
      <c r="I246" s="32">
        <v>2080</v>
      </c>
      <c r="J246" s="1052">
        <v>1</v>
      </c>
      <c r="K246" s="32">
        <v>2080</v>
      </c>
    </row>
    <row r="247" spans="1:11" ht="15.75">
      <c r="A247" s="2">
        <v>239</v>
      </c>
      <c r="B247" s="2">
        <v>239</v>
      </c>
      <c r="C247" s="11" t="s">
        <v>206</v>
      </c>
      <c r="D247" s="11"/>
      <c r="E247" s="81">
        <v>2014</v>
      </c>
      <c r="F247" s="1083" t="s">
        <v>12</v>
      </c>
      <c r="G247" s="31">
        <v>1950</v>
      </c>
      <c r="H247" s="1054">
        <v>1</v>
      </c>
      <c r="I247" s="32">
        <v>1950</v>
      </c>
      <c r="J247" s="1052">
        <v>1</v>
      </c>
      <c r="K247" s="32">
        <v>1950</v>
      </c>
    </row>
    <row r="248" spans="1:11" ht="15.75">
      <c r="A248" s="2">
        <v>240</v>
      </c>
      <c r="B248" s="2">
        <v>240</v>
      </c>
      <c r="C248" s="11" t="s">
        <v>221</v>
      </c>
      <c r="D248" s="11"/>
      <c r="E248" s="81">
        <v>2015</v>
      </c>
      <c r="F248" s="1083" t="s">
        <v>12</v>
      </c>
      <c r="G248" s="31">
        <v>2275</v>
      </c>
      <c r="H248" s="1054">
        <v>2</v>
      </c>
      <c r="I248" s="32">
        <v>4550</v>
      </c>
      <c r="J248" s="1052">
        <v>2</v>
      </c>
      <c r="K248" s="32">
        <v>4550</v>
      </c>
    </row>
    <row r="249" spans="1:11" ht="15.75">
      <c r="A249" s="2">
        <v>241</v>
      </c>
      <c r="B249" s="2">
        <v>241</v>
      </c>
      <c r="C249" s="11" t="s">
        <v>221</v>
      </c>
      <c r="D249" s="11"/>
      <c r="E249" s="81">
        <v>2015</v>
      </c>
      <c r="F249" s="1083" t="s">
        <v>12</v>
      </c>
      <c r="G249" s="31">
        <v>2364</v>
      </c>
      <c r="H249" s="1054">
        <v>3</v>
      </c>
      <c r="I249" s="32">
        <f>G249*H249</f>
        <v>7092</v>
      </c>
      <c r="J249" s="1052">
        <v>3</v>
      </c>
      <c r="K249" s="32">
        <f>I249</f>
        <v>7092</v>
      </c>
    </row>
    <row r="250" spans="1:11" ht="15.75">
      <c r="A250" s="2">
        <v>242</v>
      </c>
      <c r="B250" s="2">
        <v>242</v>
      </c>
      <c r="C250" s="11" t="s">
        <v>221</v>
      </c>
      <c r="D250" s="11"/>
      <c r="E250" s="81">
        <v>2015</v>
      </c>
      <c r="F250" s="1083" t="s">
        <v>12</v>
      </c>
      <c r="G250" s="31">
        <v>1690</v>
      </c>
      <c r="H250" s="1054">
        <v>1</v>
      </c>
      <c r="I250" s="32">
        <v>1690</v>
      </c>
      <c r="J250" s="1052">
        <v>1</v>
      </c>
      <c r="K250" s="32">
        <v>1690</v>
      </c>
    </row>
    <row r="251" spans="1:11" ht="15.75">
      <c r="A251" s="2">
        <v>243</v>
      </c>
      <c r="B251" s="2">
        <v>243</v>
      </c>
      <c r="C251" s="11" t="s">
        <v>198</v>
      </c>
      <c r="D251" s="11"/>
      <c r="E251" s="81">
        <v>2015</v>
      </c>
      <c r="F251" s="1083" t="s">
        <v>12</v>
      </c>
      <c r="G251" s="31">
        <v>3300</v>
      </c>
      <c r="H251" s="387">
        <v>1</v>
      </c>
      <c r="I251" s="32">
        <v>3300</v>
      </c>
      <c r="J251" s="26">
        <v>1</v>
      </c>
      <c r="K251" s="32">
        <v>3300</v>
      </c>
    </row>
    <row r="252" spans="1:11" ht="15.75">
      <c r="A252" s="2">
        <v>244</v>
      </c>
      <c r="B252" s="2">
        <v>244</v>
      </c>
      <c r="C252" s="11" t="s">
        <v>222</v>
      </c>
      <c r="D252" s="11"/>
      <c r="E252" s="81">
        <v>2015</v>
      </c>
      <c r="F252" s="1083" t="s">
        <v>12</v>
      </c>
      <c r="G252" s="31">
        <v>16250</v>
      </c>
      <c r="H252" s="387">
        <v>2</v>
      </c>
      <c r="I252" s="32">
        <v>32500</v>
      </c>
      <c r="J252" s="26">
        <v>2</v>
      </c>
      <c r="K252" s="32">
        <v>32500</v>
      </c>
    </row>
    <row r="253" spans="1:11" ht="15.75">
      <c r="A253" s="2">
        <v>245</v>
      </c>
      <c r="B253" s="2">
        <v>245</v>
      </c>
      <c r="C253" s="11" t="s">
        <v>223</v>
      </c>
      <c r="D253" s="11"/>
      <c r="E253" s="81">
        <v>2015</v>
      </c>
      <c r="F253" s="1083" t="s">
        <v>12</v>
      </c>
      <c r="G253" s="31">
        <v>4095</v>
      </c>
      <c r="H253" s="387">
        <v>2</v>
      </c>
      <c r="I253" s="32">
        <v>8190</v>
      </c>
      <c r="J253" s="26">
        <v>2</v>
      </c>
      <c r="K253" s="32">
        <v>8190</v>
      </c>
    </row>
    <row r="254" spans="1:11" ht="15.75">
      <c r="A254" s="2">
        <v>246</v>
      </c>
      <c r="B254" s="2">
        <v>246</v>
      </c>
      <c r="C254" s="11" t="s">
        <v>224</v>
      </c>
      <c r="D254" s="11"/>
      <c r="E254" s="81">
        <v>2015</v>
      </c>
      <c r="F254" s="1083" t="s">
        <v>12</v>
      </c>
      <c r="G254" s="31">
        <v>9263</v>
      </c>
      <c r="H254" s="387">
        <v>2</v>
      </c>
      <c r="I254" s="32">
        <v>18526</v>
      </c>
      <c r="J254" s="26">
        <v>2</v>
      </c>
      <c r="K254" s="32">
        <v>18526</v>
      </c>
    </row>
    <row r="255" spans="1:11" ht="15.75">
      <c r="A255" s="2">
        <v>247</v>
      </c>
      <c r="B255" s="2">
        <v>247</v>
      </c>
      <c r="C255" s="11" t="s">
        <v>225</v>
      </c>
      <c r="D255" s="11"/>
      <c r="E255" s="81">
        <v>2015</v>
      </c>
      <c r="F255" s="1083" t="s">
        <v>12</v>
      </c>
      <c r="G255" s="31">
        <v>1560</v>
      </c>
      <c r="H255" s="387">
        <v>1</v>
      </c>
      <c r="I255" s="32">
        <v>1560</v>
      </c>
      <c r="J255" s="26">
        <v>1</v>
      </c>
      <c r="K255" s="32">
        <v>1560</v>
      </c>
    </row>
    <row r="256" spans="1:11" ht="15.75">
      <c r="A256" s="2">
        <v>248</v>
      </c>
      <c r="B256" s="2">
        <v>248</v>
      </c>
      <c r="C256" s="11" t="s">
        <v>226</v>
      </c>
      <c r="D256" s="11"/>
      <c r="E256" s="81">
        <v>2015</v>
      </c>
      <c r="F256" s="1083" t="s">
        <v>12</v>
      </c>
      <c r="G256" s="31">
        <v>3900</v>
      </c>
      <c r="H256" s="387">
        <v>2</v>
      </c>
      <c r="I256" s="32">
        <v>7800</v>
      </c>
      <c r="J256" s="26">
        <v>2</v>
      </c>
      <c r="K256" s="32">
        <v>7800</v>
      </c>
    </row>
    <row r="257" spans="1:11" ht="15.75">
      <c r="A257" s="2">
        <v>249</v>
      </c>
      <c r="B257" s="2">
        <v>249</v>
      </c>
      <c r="C257" s="11" t="s">
        <v>192</v>
      </c>
      <c r="D257" s="11"/>
      <c r="E257" s="81">
        <v>2016</v>
      </c>
      <c r="F257" s="1083" t="s">
        <v>12</v>
      </c>
      <c r="G257" s="31">
        <v>5135</v>
      </c>
      <c r="H257" s="387">
        <v>1</v>
      </c>
      <c r="I257" s="32">
        <v>5135</v>
      </c>
      <c r="J257" s="35">
        <v>1</v>
      </c>
      <c r="K257" s="32">
        <v>5135</v>
      </c>
    </row>
    <row r="258" spans="1:11" ht="31.5">
      <c r="A258" s="2">
        <v>250</v>
      </c>
      <c r="B258" s="2">
        <v>250</v>
      </c>
      <c r="C258" s="11" t="s">
        <v>227</v>
      </c>
      <c r="D258" s="11"/>
      <c r="E258" s="81">
        <v>2016</v>
      </c>
      <c r="F258" s="1083" t="s">
        <v>12</v>
      </c>
      <c r="G258" s="31">
        <v>26070</v>
      </c>
      <c r="H258" s="387">
        <v>1</v>
      </c>
      <c r="I258" s="32">
        <v>26070</v>
      </c>
      <c r="J258" s="35">
        <v>1</v>
      </c>
      <c r="K258" s="32">
        <v>26070</v>
      </c>
    </row>
    <row r="259" spans="1:11" ht="15.75">
      <c r="A259" s="2">
        <v>251</v>
      </c>
      <c r="B259" s="2">
        <v>251</v>
      </c>
      <c r="C259" s="11" t="s">
        <v>228</v>
      </c>
      <c r="D259" s="11"/>
      <c r="E259" s="81">
        <v>2016</v>
      </c>
      <c r="F259" s="1083" t="s">
        <v>12</v>
      </c>
      <c r="G259" s="31">
        <v>4345</v>
      </c>
      <c r="H259" s="387">
        <v>1</v>
      </c>
      <c r="I259" s="32">
        <v>4345</v>
      </c>
      <c r="J259" s="35">
        <v>1</v>
      </c>
      <c r="K259" s="32">
        <v>4345</v>
      </c>
    </row>
    <row r="260" spans="1:11" ht="15.75">
      <c r="A260" s="2">
        <v>252</v>
      </c>
      <c r="B260" s="2">
        <v>252</v>
      </c>
      <c r="C260" s="11" t="s">
        <v>229</v>
      </c>
      <c r="D260" s="11"/>
      <c r="E260" s="81">
        <v>2016</v>
      </c>
      <c r="F260" s="1083" t="s">
        <v>12</v>
      </c>
      <c r="G260" s="31">
        <v>18170</v>
      </c>
      <c r="H260" s="387">
        <v>1</v>
      </c>
      <c r="I260" s="32">
        <v>18170</v>
      </c>
      <c r="J260" s="35">
        <v>1</v>
      </c>
      <c r="K260" s="32">
        <v>18170</v>
      </c>
    </row>
    <row r="261" spans="1:11" ht="15.75">
      <c r="A261" s="2">
        <v>253</v>
      </c>
      <c r="B261" s="2">
        <v>253</v>
      </c>
      <c r="C261" s="11" t="s">
        <v>230</v>
      </c>
      <c r="D261" s="11"/>
      <c r="E261" s="81">
        <v>2016</v>
      </c>
      <c r="F261" s="1083" t="s">
        <v>12</v>
      </c>
      <c r="G261" s="31">
        <v>18170</v>
      </c>
      <c r="H261" s="387">
        <v>1</v>
      </c>
      <c r="I261" s="32">
        <v>18170</v>
      </c>
      <c r="J261" s="35">
        <v>1</v>
      </c>
      <c r="K261" s="32">
        <v>18170</v>
      </c>
    </row>
    <row r="262" spans="1:11" ht="15.75">
      <c r="A262" s="2">
        <v>254</v>
      </c>
      <c r="B262" s="2">
        <v>254</v>
      </c>
      <c r="C262" s="11" t="s">
        <v>231</v>
      </c>
      <c r="D262" s="11"/>
      <c r="E262" s="81">
        <v>2016</v>
      </c>
      <c r="F262" s="1083" t="s">
        <v>12</v>
      </c>
      <c r="G262" s="31">
        <v>5846</v>
      </c>
      <c r="H262" s="387">
        <v>1</v>
      </c>
      <c r="I262" s="32">
        <v>5846</v>
      </c>
      <c r="J262" s="35">
        <v>1</v>
      </c>
      <c r="K262" s="32">
        <v>5846</v>
      </c>
    </row>
    <row r="263" spans="1:11" ht="15.75">
      <c r="A263" s="2">
        <v>255</v>
      </c>
      <c r="B263" s="2">
        <v>255</v>
      </c>
      <c r="C263" s="11" t="s">
        <v>232</v>
      </c>
      <c r="D263" s="11"/>
      <c r="E263" s="81">
        <v>2016</v>
      </c>
      <c r="F263" s="1083" t="s">
        <v>12</v>
      </c>
      <c r="G263" s="31">
        <v>24710</v>
      </c>
      <c r="H263" s="387">
        <v>1</v>
      </c>
      <c r="I263" s="32">
        <f>H263*G263</f>
        <v>24710</v>
      </c>
      <c r="J263" s="35">
        <v>1</v>
      </c>
      <c r="K263" s="32">
        <f>J263*I263</f>
        <v>24710</v>
      </c>
    </row>
    <row r="264" spans="1:11" ht="15.75">
      <c r="A264" s="2">
        <v>256</v>
      </c>
      <c r="B264" s="2">
        <v>256</v>
      </c>
      <c r="C264" s="11" t="s">
        <v>233</v>
      </c>
      <c r="D264" s="11"/>
      <c r="E264" s="81">
        <v>2016</v>
      </c>
      <c r="F264" s="1083" t="s">
        <v>12</v>
      </c>
      <c r="G264" s="31">
        <v>1738</v>
      </c>
      <c r="H264" s="387">
        <v>2</v>
      </c>
      <c r="I264" s="32">
        <v>3476</v>
      </c>
      <c r="J264" s="35">
        <v>2</v>
      </c>
      <c r="K264" s="32">
        <v>3476</v>
      </c>
    </row>
    <row r="265" spans="1:11" ht="15.75">
      <c r="A265" s="2">
        <v>257</v>
      </c>
      <c r="B265" s="2">
        <v>257</v>
      </c>
      <c r="C265" s="11" t="s">
        <v>234</v>
      </c>
      <c r="D265" s="11"/>
      <c r="E265" s="81">
        <v>2016</v>
      </c>
      <c r="F265" s="1083" t="s">
        <v>12</v>
      </c>
      <c r="G265" s="31">
        <v>11060</v>
      </c>
      <c r="H265" s="387">
        <v>2</v>
      </c>
      <c r="I265" s="32">
        <v>22120</v>
      </c>
      <c r="J265" s="35">
        <v>2</v>
      </c>
      <c r="K265" s="32">
        <v>22120</v>
      </c>
    </row>
    <row r="266" spans="1:11" ht="15.75">
      <c r="A266" s="2">
        <v>258</v>
      </c>
      <c r="B266" s="2">
        <v>258</v>
      </c>
      <c r="C266" s="11" t="s">
        <v>235</v>
      </c>
      <c r="D266" s="11"/>
      <c r="E266" s="81">
        <v>2016</v>
      </c>
      <c r="F266" s="1083" t="s">
        <v>12</v>
      </c>
      <c r="G266" s="31">
        <v>869</v>
      </c>
      <c r="H266" s="387">
        <v>3</v>
      </c>
      <c r="I266" s="32">
        <v>2607</v>
      </c>
      <c r="J266" s="35">
        <v>3</v>
      </c>
      <c r="K266" s="32">
        <v>2607</v>
      </c>
    </row>
    <row r="267" spans="1:11" ht="31.5">
      <c r="A267" s="2">
        <v>259</v>
      </c>
      <c r="B267" s="2">
        <v>259</v>
      </c>
      <c r="C267" s="11" t="s">
        <v>236</v>
      </c>
      <c r="D267" s="11"/>
      <c r="E267" s="81">
        <v>2016</v>
      </c>
      <c r="F267" s="1083" t="s">
        <v>12</v>
      </c>
      <c r="G267" s="31">
        <v>5017</v>
      </c>
      <c r="H267" s="387">
        <v>1</v>
      </c>
      <c r="I267" s="32">
        <v>5017</v>
      </c>
      <c r="J267" s="35">
        <v>1</v>
      </c>
      <c r="K267" s="32">
        <v>5017</v>
      </c>
    </row>
    <row r="268" spans="1:11" ht="15.75">
      <c r="A268" s="2">
        <v>260</v>
      </c>
      <c r="B268" s="2">
        <v>260</v>
      </c>
      <c r="C268" s="11" t="s">
        <v>237</v>
      </c>
      <c r="D268" s="11"/>
      <c r="E268" s="81">
        <v>2016</v>
      </c>
      <c r="F268" s="1083" t="s">
        <v>12</v>
      </c>
      <c r="G268" s="31">
        <v>25300</v>
      </c>
      <c r="H268" s="387">
        <v>1</v>
      </c>
      <c r="I268" s="32">
        <v>25300</v>
      </c>
      <c r="J268" s="35">
        <v>1</v>
      </c>
      <c r="K268" s="32">
        <v>25300</v>
      </c>
    </row>
    <row r="269" spans="1:11" ht="15.75">
      <c r="A269" s="2">
        <v>261</v>
      </c>
      <c r="B269" s="2">
        <v>261</v>
      </c>
      <c r="C269" s="11" t="s">
        <v>238</v>
      </c>
      <c r="D269" s="11"/>
      <c r="E269" s="81">
        <v>2017</v>
      </c>
      <c r="F269" s="1083" t="s">
        <v>12</v>
      </c>
      <c r="G269" s="31">
        <v>5530</v>
      </c>
      <c r="H269" s="387">
        <v>1</v>
      </c>
      <c r="I269" s="32">
        <v>5530</v>
      </c>
      <c r="J269" s="35">
        <v>1</v>
      </c>
      <c r="K269" s="32">
        <v>5530</v>
      </c>
    </row>
    <row r="270" spans="1:11" ht="15.75">
      <c r="A270" s="2">
        <v>262</v>
      </c>
      <c r="B270" s="2">
        <v>262</v>
      </c>
      <c r="C270" s="11" t="s">
        <v>239</v>
      </c>
      <c r="D270" s="11"/>
      <c r="E270" s="81">
        <v>2017</v>
      </c>
      <c r="F270" s="1083" t="s">
        <v>12</v>
      </c>
      <c r="G270" s="31">
        <v>2370</v>
      </c>
      <c r="H270" s="387">
        <v>1</v>
      </c>
      <c r="I270" s="32">
        <v>2370</v>
      </c>
      <c r="J270" s="35">
        <v>1</v>
      </c>
      <c r="K270" s="32">
        <v>2370</v>
      </c>
    </row>
    <row r="271" spans="1:11" ht="15.75">
      <c r="A271" s="2">
        <v>263</v>
      </c>
      <c r="B271" s="2">
        <v>263</v>
      </c>
      <c r="C271" s="11" t="s">
        <v>240</v>
      </c>
      <c r="D271" s="11"/>
      <c r="E271" s="81">
        <v>2017</v>
      </c>
      <c r="F271" s="1083" t="s">
        <v>12</v>
      </c>
      <c r="G271" s="31">
        <v>4740</v>
      </c>
      <c r="H271" s="387">
        <v>2</v>
      </c>
      <c r="I271" s="32">
        <v>9480</v>
      </c>
      <c r="J271" s="35">
        <v>2</v>
      </c>
      <c r="K271" s="32">
        <v>9480</v>
      </c>
    </row>
    <row r="272" spans="1:11" ht="15.75">
      <c r="A272" s="2">
        <v>264</v>
      </c>
      <c r="B272" s="2">
        <v>264</v>
      </c>
      <c r="C272" s="11" t="s">
        <v>241</v>
      </c>
      <c r="D272" s="11"/>
      <c r="E272" s="81">
        <v>2017</v>
      </c>
      <c r="F272" s="1083" t="s">
        <v>12</v>
      </c>
      <c r="G272" s="31">
        <v>7900</v>
      </c>
      <c r="H272" s="387">
        <v>1</v>
      </c>
      <c r="I272" s="32">
        <v>7900</v>
      </c>
      <c r="J272" s="35">
        <v>1</v>
      </c>
      <c r="K272" s="32">
        <v>7900</v>
      </c>
    </row>
    <row r="273" spans="1:11" ht="15.75">
      <c r="A273" s="2">
        <v>265</v>
      </c>
      <c r="B273" s="2">
        <v>265</v>
      </c>
      <c r="C273" s="11" t="s">
        <v>242</v>
      </c>
      <c r="D273" s="11"/>
      <c r="E273" s="81">
        <v>2017</v>
      </c>
      <c r="F273" s="1083" t="s">
        <v>12</v>
      </c>
      <c r="G273" s="31">
        <v>4911</v>
      </c>
      <c r="H273" s="387">
        <v>1</v>
      </c>
      <c r="I273" s="32">
        <v>4911</v>
      </c>
      <c r="J273" s="35">
        <v>1</v>
      </c>
      <c r="K273" s="32">
        <v>4911</v>
      </c>
    </row>
    <row r="274" spans="1:11" ht="15.75">
      <c r="A274" s="2">
        <v>266</v>
      </c>
      <c r="B274" s="2">
        <v>266</v>
      </c>
      <c r="C274" s="11" t="s">
        <v>239</v>
      </c>
      <c r="D274" s="11"/>
      <c r="E274" s="81">
        <v>2017</v>
      </c>
      <c r="F274" s="1083" t="s">
        <v>12</v>
      </c>
      <c r="G274" s="31">
        <v>2370</v>
      </c>
      <c r="H274" s="387">
        <v>1</v>
      </c>
      <c r="I274" s="32">
        <v>2370</v>
      </c>
      <c r="J274" s="35">
        <v>1</v>
      </c>
      <c r="K274" s="32">
        <v>2370</v>
      </c>
    </row>
    <row r="275" spans="1:11" ht="15.75">
      <c r="A275" s="2">
        <v>267</v>
      </c>
      <c r="B275" s="2">
        <v>267</v>
      </c>
      <c r="C275" s="11" t="s">
        <v>195</v>
      </c>
      <c r="D275" s="11"/>
      <c r="E275" s="81">
        <v>2017</v>
      </c>
      <c r="F275" s="1083" t="s">
        <v>12</v>
      </c>
      <c r="G275" s="31">
        <v>2370</v>
      </c>
      <c r="H275" s="387">
        <v>2</v>
      </c>
      <c r="I275" s="32">
        <v>4740</v>
      </c>
      <c r="J275" s="35">
        <v>2</v>
      </c>
      <c r="K275" s="32">
        <v>4740</v>
      </c>
    </row>
    <row r="276" spans="1:11" ht="15.75">
      <c r="A276" s="2">
        <v>268</v>
      </c>
      <c r="B276" s="2">
        <v>268</v>
      </c>
      <c r="C276" s="11" t="s">
        <v>243</v>
      </c>
      <c r="D276" s="11"/>
      <c r="E276" s="81">
        <v>2017</v>
      </c>
      <c r="F276" s="1083" t="s">
        <v>12</v>
      </c>
      <c r="G276" s="31">
        <v>2765</v>
      </c>
      <c r="H276" s="387">
        <v>1</v>
      </c>
      <c r="I276" s="32">
        <v>2765</v>
      </c>
      <c r="J276" s="35">
        <v>1</v>
      </c>
      <c r="K276" s="32">
        <v>2765</v>
      </c>
    </row>
    <row r="277" spans="1:11" ht="15.75">
      <c r="A277" s="2">
        <v>269</v>
      </c>
      <c r="B277" s="2">
        <v>269</v>
      </c>
      <c r="C277" s="11" t="s">
        <v>242</v>
      </c>
      <c r="D277" s="11"/>
      <c r="E277" s="81">
        <v>2017</v>
      </c>
      <c r="F277" s="1083" t="s">
        <v>12</v>
      </c>
      <c r="G277" s="31">
        <v>3950</v>
      </c>
      <c r="H277" s="387">
        <v>1</v>
      </c>
      <c r="I277" s="32">
        <v>3950</v>
      </c>
      <c r="J277" s="35">
        <v>1</v>
      </c>
      <c r="K277" s="32">
        <v>3950</v>
      </c>
    </row>
    <row r="278" spans="1:11" ht="15.75">
      <c r="A278" s="2">
        <v>270</v>
      </c>
      <c r="B278" s="2">
        <v>270</v>
      </c>
      <c r="C278" s="11" t="s">
        <v>244</v>
      </c>
      <c r="D278" s="11"/>
      <c r="E278" s="81">
        <v>2017</v>
      </c>
      <c r="F278" s="1083" t="s">
        <v>12</v>
      </c>
      <c r="G278" s="31">
        <v>18170</v>
      </c>
      <c r="H278" s="387">
        <v>1</v>
      </c>
      <c r="I278" s="32">
        <v>18170</v>
      </c>
      <c r="J278" s="35">
        <v>1</v>
      </c>
      <c r="K278" s="32">
        <v>18170</v>
      </c>
    </row>
    <row r="279" spans="1:11" ht="15.75">
      <c r="A279" s="2">
        <v>271</v>
      </c>
      <c r="B279" s="2">
        <v>271</v>
      </c>
      <c r="C279" s="11" t="s">
        <v>239</v>
      </c>
      <c r="D279" s="11"/>
      <c r="E279" s="81">
        <v>2017</v>
      </c>
      <c r="F279" s="1083" t="s">
        <v>12</v>
      </c>
      <c r="G279" s="31">
        <v>2133</v>
      </c>
      <c r="H279" s="387">
        <v>1</v>
      </c>
      <c r="I279" s="32">
        <v>2133</v>
      </c>
      <c r="J279" s="35">
        <v>1</v>
      </c>
      <c r="K279" s="32">
        <v>2133</v>
      </c>
    </row>
    <row r="280" spans="1:11" ht="15.75">
      <c r="A280" s="2">
        <v>272</v>
      </c>
      <c r="B280" s="2">
        <v>272</v>
      </c>
      <c r="C280" s="11" t="s">
        <v>245</v>
      </c>
      <c r="D280" s="11"/>
      <c r="E280" s="81">
        <v>2017</v>
      </c>
      <c r="F280" s="1083" t="s">
        <v>12</v>
      </c>
      <c r="G280" s="31">
        <v>2370</v>
      </c>
      <c r="H280" s="5">
        <v>1</v>
      </c>
      <c r="I280" s="32">
        <v>2370</v>
      </c>
      <c r="J280" s="35">
        <v>1</v>
      </c>
      <c r="K280" s="32">
        <v>2370</v>
      </c>
    </row>
    <row r="281" spans="1:11" ht="15.75">
      <c r="A281" s="2">
        <v>273</v>
      </c>
      <c r="B281" s="2">
        <v>273</v>
      </c>
      <c r="C281" s="11" t="s">
        <v>243</v>
      </c>
      <c r="D281" s="11"/>
      <c r="E281" s="81">
        <v>2017</v>
      </c>
      <c r="F281" s="1083" t="s">
        <v>12</v>
      </c>
      <c r="G281" s="31">
        <v>2765</v>
      </c>
      <c r="H281" s="5">
        <v>1</v>
      </c>
      <c r="I281" s="32">
        <v>2765</v>
      </c>
      <c r="J281" s="35">
        <v>1</v>
      </c>
      <c r="K281" s="32">
        <v>2765</v>
      </c>
    </row>
    <row r="282" spans="1:11" ht="15.75">
      <c r="A282" s="2">
        <v>274</v>
      </c>
      <c r="B282" s="2">
        <v>274</v>
      </c>
      <c r="C282" s="11" t="s">
        <v>242</v>
      </c>
      <c r="D282" s="11"/>
      <c r="E282" s="81">
        <v>2017</v>
      </c>
      <c r="F282" s="1083" t="s">
        <v>12</v>
      </c>
      <c r="G282" s="31">
        <v>3950</v>
      </c>
      <c r="H282" s="5">
        <v>1</v>
      </c>
      <c r="I282" s="32">
        <v>3950</v>
      </c>
      <c r="J282" s="35">
        <v>1</v>
      </c>
      <c r="K282" s="32">
        <v>3950</v>
      </c>
    </row>
    <row r="283" spans="1:11" ht="15.75">
      <c r="A283" s="2">
        <v>275</v>
      </c>
      <c r="B283" s="2">
        <v>275</v>
      </c>
      <c r="C283" s="11" t="s">
        <v>244</v>
      </c>
      <c r="D283" s="11"/>
      <c r="E283" s="81">
        <v>2017</v>
      </c>
      <c r="F283" s="1083" t="s">
        <v>12</v>
      </c>
      <c r="G283" s="31">
        <v>18170</v>
      </c>
      <c r="H283" s="5">
        <v>1</v>
      </c>
      <c r="I283" s="32">
        <v>18170</v>
      </c>
      <c r="J283" s="35">
        <v>1</v>
      </c>
      <c r="K283" s="32">
        <v>18170</v>
      </c>
    </row>
    <row r="284" spans="1:11" ht="15.75">
      <c r="A284" s="2">
        <v>276</v>
      </c>
      <c r="B284" s="2">
        <v>276</v>
      </c>
      <c r="C284" s="11" t="s">
        <v>246</v>
      </c>
      <c r="D284" s="11"/>
      <c r="E284" s="81">
        <v>2017</v>
      </c>
      <c r="F284" s="1083" t="s">
        <v>12</v>
      </c>
      <c r="G284" s="31">
        <v>7900</v>
      </c>
      <c r="H284" s="5">
        <v>30</v>
      </c>
      <c r="I284" s="32">
        <v>237000</v>
      </c>
      <c r="J284" s="35">
        <v>30</v>
      </c>
      <c r="K284" s="32">
        <v>237000</v>
      </c>
    </row>
    <row r="285" spans="1:11" ht="15.75">
      <c r="A285" s="2">
        <v>277</v>
      </c>
      <c r="B285" s="2">
        <v>277</v>
      </c>
      <c r="C285" s="11" t="s">
        <v>247</v>
      </c>
      <c r="D285" s="11"/>
      <c r="E285" s="81">
        <v>2017</v>
      </c>
      <c r="F285" s="1083" t="s">
        <v>12</v>
      </c>
      <c r="G285" s="31">
        <v>7900</v>
      </c>
      <c r="H285" s="5">
        <v>6</v>
      </c>
      <c r="I285" s="32">
        <v>47400</v>
      </c>
      <c r="J285" s="35">
        <v>6</v>
      </c>
      <c r="K285" s="32">
        <v>47400</v>
      </c>
    </row>
    <row r="286" spans="1:11" ht="15.75">
      <c r="A286" s="2">
        <v>278</v>
      </c>
      <c r="B286" s="2">
        <v>278</v>
      </c>
      <c r="C286" s="11" t="s">
        <v>248</v>
      </c>
      <c r="D286" s="11"/>
      <c r="E286" s="81">
        <v>2017</v>
      </c>
      <c r="F286" s="32" t="s">
        <v>183</v>
      </c>
      <c r="G286" s="31">
        <v>3555</v>
      </c>
      <c r="H286" s="5">
        <v>54.05</v>
      </c>
      <c r="I286" s="36">
        <v>192147.75</v>
      </c>
      <c r="J286" s="35">
        <v>54.05</v>
      </c>
      <c r="K286" s="32">
        <v>192147.75</v>
      </c>
    </row>
    <row r="287" spans="1:11" ht="15.75">
      <c r="A287" s="2">
        <v>279</v>
      </c>
      <c r="B287" s="2">
        <v>279</v>
      </c>
      <c r="C287" s="11" t="s">
        <v>249</v>
      </c>
      <c r="D287" s="11"/>
      <c r="E287" s="81">
        <v>2018</v>
      </c>
      <c r="F287" s="32" t="s">
        <v>12</v>
      </c>
      <c r="G287" s="31">
        <v>11800</v>
      </c>
      <c r="H287" s="5">
        <v>5</v>
      </c>
      <c r="I287" s="32">
        <v>59000</v>
      </c>
      <c r="J287" s="35">
        <v>5</v>
      </c>
      <c r="K287" s="32">
        <v>59000</v>
      </c>
    </row>
    <row r="288" spans="1:11" ht="15.75">
      <c r="A288" s="2">
        <v>280</v>
      </c>
      <c r="B288" s="2">
        <v>280</v>
      </c>
      <c r="C288" s="11" t="s">
        <v>250</v>
      </c>
      <c r="D288" s="11"/>
      <c r="E288" s="32">
        <v>2018</v>
      </c>
      <c r="F288" s="32" t="s">
        <v>12</v>
      </c>
      <c r="G288" s="31">
        <v>23500</v>
      </c>
      <c r="H288" s="5">
        <v>1</v>
      </c>
      <c r="I288" s="32">
        <v>23500</v>
      </c>
      <c r="J288" s="35">
        <v>1</v>
      </c>
      <c r="K288" s="32">
        <v>23500</v>
      </c>
    </row>
    <row r="289" spans="1:11" ht="15.75">
      <c r="A289" s="2">
        <v>281</v>
      </c>
      <c r="B289" s="2">
        <v>281</v>
      </c>
      <c r="C289" s="11" t="s">
        <v>251</v>
      </c>
      <c r="D289" s="11"/>
      <c r="E289" s="32">
        <v>2018</v>
      </c>
      <c r="F289" s="32" t="s">
        <v>12</v>
      </c>
      <c r="G289" s="31">
        <v>6800</v>
      </c>
      <c r="H289" s="5">
        <v>8</v>
      </c>
      <c r="I289" s="32">
        <v>54400</v>
      </c>
      <c r="J289" s="35">
        <v>8</v>
      </c>
      <c r="K289" s="32">
        <v>54400</v>
      </c>
    </row>
    <row r="290" spans="1:11" ht="15.75">
      <c r="A290" s="2">
        <v>282</v>
      </c>
      <c r="B290" s="2">
        <v>282</v>
      </c>
      <c r="C290" s="11" t="s">
        <v>221</v>
      </c>
      <c r="D290" s="11"/>
      <c r="E290" s="32">
        <v>2018</v>
      </c>
      <c r="F290" s="32" t="s">
        <v>12</v>
      </c>
      <c r="G290" s="31">
        <v>3200</v>
      </c>
      <c r="H290" s="5">
        <v>1</v>
      </c>
      <c r="I290" s="32">
        <v>3200</v>
      </c>
      <c r="J290" s="35">
        <v>1</v>
      </c>
      <c r="K290" s="32">
        <v>3200</v>
      </c>
    </row>
    <row r="291" spans="1:11" ht="31.5">
      <c r="A291" s="2">
        <v>283</v>
      </c>
      <c r="B291" s="2">
        <v>283</v>
      </c>
      <c r="C291" s="11" t="s">
        <v>252</v>
      </c>
      <c r="D291" s="11"/>
      <c r="E291" s="32">
        <v>2018</v>
      </c>
      <c r="F291" s="32" t="s">
        <v>12</v>
      </c>
      <c r="G291" s="31">
        <v>2000</v>
      </c>
      <c r="H291" s="5">
        <v>1</v>
      </c>
      <c r="I291" s="32">
        <v>2000</v>
      </c>
      <c r="J291" s="35">
        <v>1</v>
      </c>
      <c r="K291" s="32">
        <v>2000</v>
      </c>
    </row>
    <row r="292" spans="1:11" ht="15.75">
      <c r="A292" s="2">
        <v>284</v>
      </c>
      <c r="B292" s="2">
        <v>284</v>
      </c>
      <c r="C292" s="11" t="s">
        <v>253</v>
      </c>
      <c r="D292" s="11"/>
      <c r="E292" s="32">
        <v>2018</v>
      </c>
      <c r="F292" s="32" t="s">
        <v>12</v>
      </c>
      <c r="G292" s="31">
        <v>12500</v>
      </c>
      <c r="H292" s="5">
        <v>1</v>
      </c>
      <c r="I292" s="32">
        <v>12500</v>
      </c>
      <c r="J292" s="35">
        <v>1</v>
      </c>
      <c r="K292" s="32">
        <v>12500</v>
      </c>
    </row>
    <row r="293" spans="1:11" ht="31.5">
      <c r="A293" s="2">
        <v>285</v>
      </c>
      <c r="B293" s="2">
        <v>285</v>
      </c>
      <c r="C293" s="15" t="s">
        <v>254</v>
      </c>
      <c r="D293" s="11"/>
      <c r="E293" s="32">
        <v>2018</v>
      </c>
      <c r="F293" s="32" t="s">
        <v>12</v>
      </c>
      <c r="G293" s="31">
        <v>12030</v>
      </c>
      <c r="H293" s="5">
        <v>1</v>
      </c>
      <c r="I293" s="32">
        <v>12030</v>
      </c>
      <c r="J293" s="35">
        <v>1</v>
      </c>
      <c r="K293" s="32">
        <v>12030</v>
      </c>
    </row>
    <row r="294" spans="1:11" ht="31.5">
      <c r="A294" s="2">
        <v>286</v>
      </c>
      <c r="B294" s="2">
        <v>286</v>
      </c>
      <c r="C294" s="15" t="s">
        <v>255</v>
      </c>
      <c r="D294" s="11"/>
      <c r="E294" s="32">
        <v>2018</v>
      </c>
      <c r="F294" s="32" t="s">
        <v>12</v>
      </c>
      <c r="G294" s="31">
        <v>28860</v>
      </c>
      <c r="H294" s="5">
        <v>1</v>
      </c>
      <c r="I294" s="32">
        <v>28860</v>
      </c>
      <c r="J294" s="35">
        <v>1</v>
      </c>
      <c r="K294" s="32">
        <v>28860</v>
      </c>
    </row>
    <row r="295" spans="1:11" ht="31.5">
      <c r="A295" s="2">
        <v>287</v>
      </c>
      <c r="B295" s="2">
        <v>287</v>
      </c>
      <c r="C295" s="15" t="s">
        <v>256</v>
      </c>
      <c r="D295" s="11"/>
      <c r="E295" s="32">
        <v>2018</v>
      </c>
      <c r="F295" s="32" t="s">
        <v>12</v>
      </c>
      <c r="G295" s="31">
        <v>5300</v>
      </c>
      <c r="H295" s="5">
        <v>1</v>
      </c>
      <c r="I295" s="32">
        <v>5300</v>
      </c>
      <c r="J295" s="35">
        <v>1</v>
      </c>
      <c r="K295" s="32">
        <v>5300</v>
      </c>
    </row>
    <row r="296" spans="1:11" ht="31.5">
      <c r="A296" s="2">
        <v>288</v>
      </c>
      <c r="B296" s="2">
        <v>288</v>
      </c>
      <c r="C296" s="15" t="s">
        <v>257</v>
      </c>
      <c r="D296" s="11"/>
      <c r="E296" s="32">
        <v>2018</v>
      </c>
      <c r="F296" s="32" t="s">
        <v>12</v>
      </c>
      <c r="G296" s="31">
        <v>1250</v>
      </c>
      <c r="H296" s="5">
        <v>1</v>
      </c>
      <c r="I296" s="32">
        <v>1250</v>
      </c>
      <c r="J296" s="35">
        <v>1</v>
      </c>
      <c r="K296" s="32">
        <v>1250</v>
      </c>
    </row>
    <row r="297" spans="1:11" ht="15.75">
      <c r="A297" s="2">
        <v>289</v>
      </c>
      <c r="B297" s="2">
        <v>289</v>
      </c>
      <c r="C297" s="15" t="s">
        <v>258</v>
      </c>
      <c r="D297" s="11"/>
      <c r="E297" s="32">
        <v>2019</v>
      </c>
      <c r="F297" s="32" t="s">
        <v>183</v>
      </c>
      <c r="G297" s="31">
        <v>3800</v>
      </c>
      <c r="H297" s="5">
        <v>60</v>
      </c>
      <c r="I297" s="32">
        <v>228000</v>
      </c>
      <c r="J297" s="35">
        <v>60</v>
      </c>
      <c r="K297" s="32">
        <v>228000</v>
      </c>
    </row>
    <row r="298" spans="1:11" ht="15.75">
      <c r="A298" s="2">
        <v>290</v>
      </c>
      <c r="B298" s="2">
        <v>290</v>
      </c>
      <c r="C298" s="15" t="s">
        <v>259</v>
      </c>
      <c r="D298" s="11"/>
      <c r="E298" s="32">
        <v>2019</v>
      </c>
      <c r="F298" s="32" t="s">
        <v>12</v>
      </c>
      <c r="G298" s="31">
        <v>20000</v>
      </c>
      <c r="H298" s="5">
        <v>6</v>
      </c>
      <c r="I298" s="32">
        <v>120000</v>
      </c>
      <c r="J298" s="35">
        <v>6</v>
      </c>
      <c r="K298" s="32">
        <v>120000</v>
      </c>
    </row>
    <row r="299" spans="1:11" ht="15.75">
      <c r="A299" s="2">
        <v>291</v>
      </c>
      <c r="B299" s="2">
        <v>291</v>
      </c>
      <c r="C299" s="11" t="s">
        <v>260</v>
      </c>
      <c r="D299" s="11"/>
      <c r="E299" s="32">
        <v>2019</v>
      </c>
      <c r="F299" s="32" t="s">
        <v>12</v>
      </c>
      <c r="G299" s="31">
        <v>19900</v>
      </c>
      <c r="H299" s="5">
        <v>7</v>
      </c>
      <c r="I299" s="32">
        <v>139300</v>
      </c>
      <c r="J299" s="35">
        <v>7</v>
      </c>
      <c r="K299" s="32">
        <v>139300</v>
      </c>
    </row>
    <row r="300" spans="1:11" ht="47.25">
      <c r="A300" s="2">
        <v>292</v>
      </c>
      <c r="B300" s="2">
        <v>292</v>
      </c>
      <c r="C300" s="11" t="s">
        <v>261</v>
      </c>
      <c r="D300" s="11"/>
      <c r="E300" s="32">
        <v>2019</v>
      </c>
      <c r="F300" s="32" t="s">
        <v>12</v>
      </c>
      <c r="G300" s="31">
        <v>28500</v>
      </c>
      <c r="H300" s="5">
        <v>2</v>
      </c>
      <c r="I300" s="32">
        <f>H300*G300</f>
        <v>57000</v>
      </c>
      <c r="J300" s="35">
        <v>2</v>
      </c>
      <c r="K300" s="32">
        <f>J300*G300</f>
        <v>57000</v>
      </c>
    </row>
    <row r="301" spans="1:11" ht="15.75">
      <c r="A301" s="2">
        <v>293</v>
      </c>
      <c r="B301" s="2">
        <v>293</v>
      </c>
      <c r="C301" s="15" t="s">
        <v>248</v>
      </c>
      <c r="D301" s="11"/>
      <c r="E301" s="32">
        <v>2021</v>
      </c>
      <c r="F301" s="32" t="s">
        <v>183</v>
      </c>
      <c r="G301" s="31">
        <v>4000</v>
      </c>
      <c r="H301" s="5">
        <v>20</v>
      </c>
      <c r="I301" s="32">
        <v>80000</v>
      </c>
      <c r="J301" s="35">
        <v>20</v>
      </c>
      <c r="K301" s="32">
        <v>80000</v>
      </c>
    </row>
    <row r="302" spans="1:11" ht="15.75">
      <c r="A302" s="2">
        <v>294</v>
      </c>
      <c r="B302" s="2">
        <v>294</v>
      </c>
      <c r="C302" s="15" t="s">
        <v>262</v>
      </c>
      <c r="D302" s="11"/>
      <c r="E302" s="32">
        <v>2022</v>
      </c>
      <c r="F302" s="32" t="s">
        <v>12</v>
      </c>
      <c r="G302" s="31">
        <v>7900</v>
      </c>
      <c r="H302" s="5">
        <v>53</v>
      </c>
      <c r="I302" s="32">
        <v>418700</v>
      </c>
      <c r="J302" s="35">
        <v>53</v>
      </c>
      <c r="K302" s="32">
        <v>418700</v>
      </c>
    </row>
    <row r="303" spans="1:11" ht="15.75">
      <c r="A303" s="2">
        <v>295</v>
      </c>
      <c r="B303" s="2">
        <v>295</v>
      </c>
      <c r="C303" s="15" t="s">
        <v>248</v>
      </c>
      <c r="D303" s="11"/>
      <c r="E303" s="32">
        <v>2022</v>
      </c>
      <c r="F303" s="32" t="s">
        <v>183</v>
      </c>
      <c r="G303" s="31">
        <v>5000</v>
      </c>
      <c r="H303" s="5">
        <v>64.900000000000006</v>
      </c>
      <c r="I303" s="32">
        <v>324500</v>
      </c>
      <c r="J303" s="35">
        <v>64.900000000000006</v>
      </c>
      <c r="K303" s="32">
        <v>324500</v>
      </c>
    </row>
    <row r="304" spans="1:11" ht="15.75">
      <c r="A304" s="2">
        <v>296</v>
      </c>
      <c r="B304" s="2">
        <v>296</v>
      </c>
      <c r="C304" s="15" t="s">
        <v>248</v>
      </c>
      <c r="D304" s="11"/>
      <c r="E304" s="32">
        <v>2022</v>
      </c>
      <c r="F304" s="32" t="s">
        <v>183</v>
      </c>
      <c r="G304" s="31">
        <v>4500</v>
      </c>
      <c r="H304" s="5">
        <v>47.3</v>
      </c>
      <c r="I304" s="32">
        <v>212850</v>
      </c>
      <c r="J304" s="35">
        <v>47.3</v>
      </c>
      <c r="K304" s="32">
        <v>212850</v>
      </c>
    </row>
    <row r="305" spans="1:11" ht="15.75">
      <c r="A305" s="2">
        <v>297</v>
      </c>
      <c r="B305" s="2">
        <v>297</v>
      </c>
      <c r="C305" s="15" t="s">
        <v>248</v>
      </c>
      <c r="D305" s="11"/>
      <c r="E305" s="32">
        <v>2022</v>
      </c>
      <c r="F305" s="32" t="s">
        <v>183</v>
      </c>
      <c r="G305" s="31">
        <v>6000</v>
      </c>
      <c r="H305" s="5">
        <v>9</v>
      </c>
      <c r="I305" s="32">
        <v>54000</v>
      </c>
      <c r="J305" s="35">
        <v>9</v>
      </c>
      <c r="K305" s="32">
        <v>54000</v>
      </c>
    </row>
    <row r="306" spans="1:11" ht="18">
      <c r="A306" s="2">
        <v>298</v>
      </c>
      <c r="B306" s="2">
        <v>298</v>
      </c>
      <c r="C306" s="17" t="s">
        <v>263</v>
      </c>
      <c r="D306" s="37"/>
      <c r="E306" s="1140">
        <v>2018</v>
      </c>
      <c r="F306" s="1168" t="s">
        <v>12</v>
      </c>
      <c r="G306" s="38">
        <v>12857</v>
      </c>
      <c r="H306" s="18">
        <v>10</v>
      </c>
      <c r="I306" s="39">
        <v>128570</v>
      </c>
      <c r="J306" s="40">
        <v>10</v>
      </c>
      <c r="K306" s="41">
        <v>128570</v>
      </c>
    </row>
    <row r="307" spans="1:11" ht="15.75">
      <c r="A307" s="2">
        <v>299</v>
      </c>
      <c r="B307" s="2">
        <v>299</v>
      </c>
      <c r="C307" s="15" t="s">
        <v>264</v>
      </c>
      <c r="D307" s="11"/>
      <c r="E307" s="1140">
        <v>2018</v>
      </c>
      <c r="F307" s="32" t="s">
        <v>12</v>
      </c>
      <c r="G307" s="31">
        <v>20000</v>
      </c>
      <c r="H307" s="5">
        <v>1</v>
      </c>
      <c r="I307" s="32">
        <v>20000</v>
      </c>
      <c r="J307" s="35">
        <v>1</v>
      </c>
      <c r="K307" s="32">
        <v>20000</v>
      </c>
    </row>
    <row r="308" spans="1:11" ht="15.75">
      <c r="A308" s="2">
        <v>300</v>
      </c>
      <c r="B308" s="2">
        <v>300</v>
      </c>
      <c r="C308" s="15" t="s">
        <v>265</v>
      </c>
      <c r="D308" s="11"/>
      <c r="E308" s="32">
        <v>2022</v>
      </c>
      <c r="F308" s="32" t="s">
        <v>12</v>
      </c>
      <c r="G308" s="31">
        <v>15000</v>
      </c>
      <c r="H308" s="5">
        <v>10</v>
      </c>
      <c r="I308" s="32">
        <v>150000</v>
      </c>
      <c r="J308" s="35">
        <v>10</v>
      </c>
      <c r="K308" s="23">
        <f t="shared" ref="K308:K309" si="9">J308*G308</f>
        <v>150000</v>
      </c>
    </row>
    <row r="309" spans="1:11" ht="15.75">
      <c r="A309" s="2">
        <v>301</v>
      </c>
      <c r="B309" s="2">
        <v>301</v>
      </c>
      <c r="C309" s="15" t="s">
        <v>266</v>
      </c>
      <c r="D309" s="11"/>
      <c r="E309" s="32">
        <v>2022</v>
      </c>
      <c r="F309" s="32" t="s">
        <v>12</v>
      </c>
      <c r="G309" s="31">
        <v>17500</v>
      </c>
      <c r="H309" s="5">
        <v>9</v>
      </c>
      <c r="I309" s="32">
        <f>H309*G309</f>
        <v>157500</v>
      </c>
      <c r="J309" s="35">
        <v>9</v>
      </c>
      <c r="K309" s="23">
        <f t="shared" si="9"/>
        <v>157500</v>
      </c>
    </row>
    <row r="310" spans="1:11" ht="15.75">
      <c r="A310" s="2">
        <v>302</v>
      </c>
      <c r="B310" s="2">
        <v>302</v>
      </c>
      <c r="C310" s="3" t="s">
        <v>267</v>
      </c>
      <c r="D310" s="4"/>
      <c r="E310" s="81">
        <v>2023</v>
      </c>
      <c r="F310" s="1083" t="s">
        <v>12</v>
      </c>
      <c r="G310" s="21">
        <v>165000</v>
      </c>
      <c r="H310" s="22">
        <v>1</v>
      </c>
      <c r="I310" s="23">
        <f t="shared" ref="I310:I319" si="10">H310*G310</f>
        <v>165000</v>
      </c>
      <c r="J310" s="24">
        <v>1</v>
      </c>
      <c r="K310" s="23">
        <f>J310*G310</f>
        <v>165000</v>
      </c>
    </row>
    <row r="311" spans="1:11" ht="15.75">
      <c r="A311" s="2">
        <v>303</v>
      </c>
      <c r="B311" s="2">
        <v>303</v>
      </c>
      <c r="C311" s="3" t="s">
        <v>268</v>
      </c>
      <c r="D311" s="4"/>
      <c r="E311" s="81">
        <v>2023</v>
      </c>
      <c r="F311" s="1083" t="s">
        <v>12</v>
      </c>
      <c r="G311" s="21">
        <v>300000</v>
      </c>
      <c r="H311" s="22">
        <v>1</v>
      </c>
      <c r="I311" s="23">
        <f t="shared" si="10"/>
        <v>300000</v>
      </c>
      <c r="J311" s="24">
        <v>1</v>
      </c>
      <c r="K311" s="23">
        <f t="shared" ref="K311:K319" si="11">J311*G311</f>
        <v>300000</v>
      </c>
    </row>
    <row r="312" spans="1:11" ht="15.75">
      <c r="A312" s="2">
        <v>304</v>
      </c>
      <c r="B312" s="2">
        <v>304</v>
      </c>
      <c r="C312" s="3" t="s">
        <v>269</v>
      </c>
      <c r="D312" s="4"/>
      <c r="E312" s="81">
        <v>2023</v>
      </c>
      <c r="F312" s="1083" t="s">
        <v>12</v>
      </c>
      <c r="G312" s="21">
        <v>410000</v>
      </c>
      <c r="H312" s="22">
        <v>1</v>
      </c>
      <c r="I312" s="23">
        <f t="shared" si="10"/>
        <v>410000</v>
      </c>
      <c r="J312" s="24">
        <v>1</v>
      </c>
      <c r="K312" s="23">
        <f t="shared" si="11"/>
        <v>410000</v>
      </c>
    </row>
    <row r="313" spans="1:11" ht="15.75">
      <c r="A313" s="2">
        <v>305</v>
      </c>
      <c r="B313" s="2">
        <v>305</v>
      </c>
      <c r="C313" s="11" t="s">
        <v>248</v>
      </c>
      <c r="D313" s="11"/>
      <c r="E313" s="32">
        <v>2023</v>
      </c>
      <c r="F313" s="32" t="s">
        <v>183</v>
      </c>
      <c r="G313" s="31">
        <v>5500</v>
      </c>
      <c r="H313" s="5">
        <v>30.6</v>
      </c>
      <c r="I313" s="32">
        <f>H313*G313</f>
        <v>168300</v>
      </c>
      <c r="J313" s="35">
        <v>30.6</v>
      </c>
      <c r="K313" s="32">
        <f>J313*G313</f>
        <v>168300</v>
      </c>
    </row>
    <row r="314" spans="1:11" ht="15.75">
      <c r="A314" s="2">
        <v>306</v>
      </c>
      <c r="B314" s="2">
        <v>306</v>
      </c>
      <c r="C314" s="3" t="s">
        <v>270</v>
      </c>
      <c r="D314" s="4"/>
      <c r="E314" s="81">
        <v>2023</v>
      </c>
      <c r="F314" s="1083" t="s">
        <v>12</v>
      </c>
      <c r="G314" s="21">
        <v>67120</v>
      </c>
      <c r="H314" s="22">
        <v>1</v>
      </c>
      <c r="I314" s="23">
        <f t="shared" si="10"/>
        <v>67120</v>
      </c>
      <c r="J314" s="24">
        <v>1</v>
      </c>
      <c r="K314" s="23">
        <f t="shared" si="11"/>
        <v>67120</v>
      </c>
    </row>
    <row r="315" spans="1:11" ht="15.75">
      <c r="A315" s="2">
        <v>307</v>
      </c>
      <c r="B315" s="2">
        <v>307</v>
      </c>
      <c r="C315" s="3" t="s">
        <v>271</v>
      </c>
      <c r="D315" s="4"/>
      <c r="E315" s="81">
        <v>2023</v>
      </c>
      <c r="F315" s="1083" t="s">
        <v>12</v>
      </c>
      <c r="G315" s="21">
        <v>12870</v>
      </c>
      <c r="H315" s="22">
        <v>15</v>
      </c>
      <c r="I315" s="23">
        <f t="shared" si="10"/>
        <v>193050</v>
      </c>
      <c r="J315" s="24">
        <v>15</v>
      </c>
      <c r="K315" s="23">
        <f t="shared" si="11"/>
        <v>193050</v>
      </c>
    </row>
    <row r="316" spans="1:11" ht="15.75">
      <c r="A316" s="2">
        <v>308</v>
      </c>
      <c r="B316" s="2">
        <v>308</v>
      </c>
      <c r="C316" s="3" t="s">
        <v>38</v>
      </c>
      <c r="D316" s="4"/>
      <c r="E316" s="81">
        <v>2023</v>
      </c>
      <c r="F316" s="1083" t="s">
        <v>12</v>
      </c>
      <c r="G316" s="21">
        <v>105934</v>
      </c>
      <c r="H316" s="22">
        <v>18</v>
      </c>
      <c r="I316" s="23">
        <f t="shared" si="10"/>
        <v>1906812</v>
      </c>
      <c r="J316" s="24">
        <v>18</v>
      </c>
      <c r="K316" s="23">
        <f t="shared" si="11"/>
        <v>1906812</v>
      </c>
    </row>
    <row r="317" spans="1:11" ht="15.75">
      <c r="A317" s="2">
        <v>309</v>
      </c>
      <c r="B317" s="2">
        <v>309</v>
      </c>
      <c r="C317" s="3" t="s">
        <v>149</v>
      </c>
      <c r="D317" s="4"/>
      <c r="E317" s="81">
        <v>2023</v>
      </c>
      <c r="F317" s="1083" t="s">
        <v>12</v>
      </c>
      <c r="G317" s="21">
        <v>279600</v>
      </c>
      <c r="H317" s="22">
        <v>11</v>
      </c>
      <c r="I317" s="23">
        <f t="shared" si="10"/>
        <v>3075600</v>
      </c>
      <c r="J317" s="24">
        <v>11</v>
      </c>
      <c r="K317" s="23">
        <f t="shared" si="11"/>
        <v>3075600</v>
      </c>
    </row>
    <row r="318" spans="1:11" ht="15.75">
      <c r="A318" s="2">
        <v>310</v>
      </c>
      <c r="B318" s="2">
        <v>310</v>
      </c>
      <c r="C318" s="3" t="s">
        <v>272</v>
      </c>
      <c r="D318" s="4"/>
      <c r="E318" s="81">
        <v>2023</v>
      </c>
      <c r="F318" s="1083" t="s">
        <v>12</v>
      </c>
      <c r="G318" s="21">
        <v>67120</v>
      </c>
      <c r="H318" s="22">
        <v>15</v>
      </c>
      <c r="I318" s="23">
        <f t="shared" si="10"/>
        <v>1006800</v>
      </c>
      <c r="J318" s="24">
        <v>15</v>
      </c>
      <c r="K318" s="23">
        <f t="shared" si="11"/>
        <v>1006800</v>
      </c>
    </row>
    <row r="319" spans="1:11" ht="15.75">
      <c r="A319" s="2">
        <v>311</v>
      </c>
      <c r="B319" s="2">
        <v>311</v>
      </c>
      <c r="C319" s="3" t="s">
        <v>38</v>
      </c>
      <c r="D319" s="4"/>
      <c r="E319" s="81">
        <v>2023</v>
      </c>
      <c r="F319" s="1083" t="s">
        <v>12</v>
      </c>
      <c r="G319" s="21">
        <v>526400</v>
      </c>
      <c r="H319" s="22">
        <v>1</v>
      </c>
      <c r="I319" s="23">
        <f t="shared" si="10"/>
        <v>526400</v>
      </c>
      <c r="J319" s="24">
        <v>1</v>
      </c>
      <c r="K319" s="23">
        <f t="shared" si="11"/>
        <v>526400</v>
      </c>
    </row>
    <row r="320" spans="1:11">
      <c r="A320" s="1228" t="s">
        <v>635</v>
      </c>
      <c r="B320" s="1229"/>
      <c r="C320" s="1229"/>
      <c r="D320" s="1229"/>
      <c r="E320" s="1229"/>
      <c r="F320" s="1229"/>
      <c r="G320" s="1230"/>
      <c r="H320" s="42">
        <f>SUM(H9:H319)</f>
        <v>1176.4499999999998</v>
      </c>
      <c r="I320" s="43">
        <f>SUM(I9:I319)</f>
        <v>1311213922.75</v>
      </c>
      <c r="J320" s="872">
        <f>SUM(J9:J319)</f>
        <v>1176.4499999999998</v>
      </c>
      <c r="K320" s="43">
        <f>SUM(K9:K319)</f>
        <v>1311213922.75</v>
      </c>
    </row>
    <row r="321" spans="1:11">
      <c r="B321" s="783"/>
      <c r="C321" s="783"/>
      <c r="G321" s="784"/>
      <c r="H321" s="785"/>
      <c r="J321" s="781"/>
    </row>
    <row r="322" spans="1:11">
      <c r="B322" s="783"/>
      <c r="C322" s="783"/>
      <c r="G322" s="784"/>
      <c r="H322" s="785"/>
      <c r="J322" s="781"/>
    </row>
    <row r="323" spans="1:11" ht="18">
      <c r="A323" s="1138"/>
      <c r="B323" s="1138"/>
      <c r="C323" s="1138"/>
      <c r="D323" s="1138"/>
      <c r="E323" s="1141"/>
      <c r="F323" s="1141" t="s">
        <v>274</v>
      </c>
      <c r="G323" s="1138"/>
      <c r="H323" s="1138"/>
      <c r="I323" s="1138"/>
      <c r="J323" s="1138"/>
      <c r="K323" s="1138"/>
    </row>
    <row r="324" spans="1:11" ht="15.75">
      <c r="A324" s="786">
        <v>312</v>
      </c>
      <c r="B324" s="2">
        <v>1</v>
      </c>
      <c r="C324" s="71" t="s">
        <v>275</v>
      </c>
      <c r="D324" s="58">
        <v>1976</v>
      </c>
      <c r="E324" s="87">
        <v>1976</v>
      </c>
      <c r="F324" s="1169" t="s">
        <v>12</v>
      </c>
      <c r="G324" s="87">
        <v>8880525</v>
      </c>
      <c r="H324" s="18">
        <v>1</v>
      </c>
      <c r="I324" s="87">
        <f t="shared" ref="I324:I343" si="12">H324*G324</f>
        <v>8880525</v>
      </c>
      <c r="J324" s="40">
        <v>1</v>
      </c>
      <c r="K324" s="88">
        <f t="shared" ref="K324:K343" si="13">J324*G324</f>
        <v>8880525</v>
      </c>
    </row>
    <row r="325" spans="1:11" ht="31.5">
      <c r="A325" s="786">
        <v>313</v>
      </c>
      <c r="B325" s="2">
        <v>2</v>
      </c>
      <c r="C325" s="19" t="s">
        <v>3172</v>
      </c>
      <c r="D325" s="58">
        <v>1977</v>
      </c>
      <c r="E325" s="87">
        <v>1977</v>
      </c>
      <c r="F325" s="1169" t="s">
        <v>12</v>
      </c>
      <c r="G325" s="87">
        <v>115090400</v>
      </c>
      <c r="H325" s="18">
        <v>1</v>
      </c>
      <c r="I325" s="87">
        <f t="shared" si="12"/>
        <v>115090400</v>
      </c>
      <c r="J325" s="40">
        <v>1</v>
      </c>
      <c r="K325" s="87">
        <f t="shared" si="13"/>
        <v>115090400</v>
      </c>
    </row>
    <row r="326" spans="1:11" ht="15.75">
      <c r="A326" s="786">
        <v>314</v>
      </c>
      <c r="B326" s="2">
        <v>3</v>
      </c>
      <c r="C326" s="89" t="s">
        <v>276</v>
      </c>
      <c r="D326" s="787">
        <v>1978</v>
      </c>
      <c r="E326" s="1142">
        <v>1978</v>
      </c>
      <c r="F326" s="1142" t="s">
        <v>12</v>
      </c>
      <c r="G326" s="788">
        <v>240957</v>
      </c>
      <c r="H326" s="789">
        <v>1</v>
      </c>
      <c r="I326" s="790">
        <f t="shared" si="12"/>
        <v>240957</v>
      </c>
      <c r="J326" s="787">
        <v>1</v>
      </c>
      <c r="K326" s="87">
        <f t="shared" si="13"/>
        <v>240957</v>
      </c>
    </row>
    <row r="327" spans="1:11" ht="15.75">
      <c r="A327" s="786">
        <v>315</v>
      </c>
      <c r="B327" s="2">
        <v>4</v>
      </c>
      <c r="C327" s="89" t="s">
        <v>277</v>
      </c>
      <c r="D327" s="787">
        <v>1981</v>
      </c>
      <c r="E327" s="1142">
        <v>1981</v>
      </c>
      <c r="F327" s="1142" t="s">
        <v>12</v>
      </c>
      <c r="G327" s="788">
        <v>19220</v>
      </c>
      <c r="H327" s="789">
        <v>1</v>
      </c>
      <c r="I327" s="790">
        <f t="shared" si="12"/>
        <v>19220</v>
      </c>
      <c r="J327" s="787">
        <v>1</v>
      </c>
      <c r="K327" s="87">
        <f t="shared" si="13"/>
        <v>19220</v>
      </c>
    </row>
    <row r="328" spans="1:11" ht="15.75">
      <c r="A328" s="786">
        <v>316</v>
      </c>
      <c r="B328" s="2">
        <v>5</v>
      </c>
      <c r="C328" s="89" t="s">
        <v>278</v>
      </c>
      <c r="D328" s="787">
        <v>1978</v>
      </c>
      <c r="E328" s="1142">
        <v>1978</v>
      </c>
      <c r="F328" s="1142" t="s">
        <v>12</v>
      </c>
      <c r="G328" s="788">
        <v>1519440</v>
      </c>
      <c r="H328" s="789">
        <v>1</v>
      </c>
      <c r="I328" s="790">
        <f t="shared" si="12"/>
        <v>1519440</v>
      </c>
      <c r="J328" s="787">
        <v>1</v>
      </c>
      <c r="K328" s="87">
        <f t="shared" si="13"/>
        <v>1519440</v>
      </c>
    </row>
    <row r="329" spans="1:11" ht="15.75">
      <c r="A329" s="786">
        <v>317</v>
      </c>
      <c r="B329" s="2">
        <v>6</v>
      </c>
      <c r="C329" s="89" t="s">
        <v>152</v>
      </c>
      <c r="D329" s="787"/>
      <c r="E329" s="1142">
        <v>2014</v>
      </c>
      <c r="F329" s="1142" t="s">
        <v>12</v>
      </c>
      <c r="G329" s="791">
        <v>25000</v>
      </c>
      <c r="H329" s="2">
        <v>2</v>
      </c>
      <c r="I329" s="792">
        <f t="shared" si="12"/>
        <v>50000</v>
      </c>
      <c r="J329" s="782">
        <v>2</v>
      </c>
      <c r="K329" s="792">
        <f t="shared" si="13"/>
        <v>50000</v>
      </c>
    </row>
    <row r="330" spans="1:11" ht="15.75">
      <c r="A330" s="786">
        <v>318</v>
      </c>
      <c r="B330" s="2">
        <v>7</v>
      </c>
      <c r="C330" s="89" t="s">
        <v>279</v>
      </c>
      <c r="D330" s="787"/>
      <c r="E330" s="1142">
        <v>2014</v>
      </c>
      <c r="F330" s="1142" t="s">
        <v>12</v>
      </c>
      <c r="G330" s="791">
        <v>23000</v>
      </c>
      <c r="H330" s="2">
        <v>3</v>
      </c>
      <c r="I330" s="792">
        <f t="shared" si="12"/>
        <v>69000</v>
      </c>
      <c r="J330" s="782">
        <v>3</v>
      </c>
      <c r="K330" s="792">
        <f t="shared" si="13"/>
        <v>69000</v>
      </c>
    </row>
    <row r="331" spans="1:11" ht="15.75">
      <c r="A331" s="786">
        <v>319</v>
      </c>
      <c r="B331" s="2">
        <v>8</v>
      </c>
      <c r="C331" s="11" t="s">
        <v>168</v>
      </c>
      <c r="D331" s="35"/>
      <c r="E331" s="116">
        <v>2000</v>
      </c>
      <c r="F331" s="1142" t="s">
        <v>12</v>
      </c>
      <c r="G331" s="791">
        <v>8000</v>
      </c>
      <c r="H331" s="2">
        <v>1</v>
      </c>
      <c r="I331" s="792">
        <f t="shared" si="12"/>
        <v>8000</v>
      </c>
      <c r="J331" s="782">
        <v>1</v>
      </c>
      <c r="K331" s="792">
        <f t="shared" si="13"/>
        <v>8000</v>
      </c>
    </row>
    <row r="332" spans="1:11" ht="15.75">
      <c r="A332" s="786">
        <v>320</v>
      </c>
      <c r="B332" s="2">
        <v>9</v>
      </c>
      <c r="C332" s="89" t="s">
        <v>166</v>
      </c>
      <c r="D332" s="787"/>
      <c r="E332" s="1142">
        <v>2011</v>
      </c>
      <c r="F332" s="1142" t="s">
        <v>12</v>
      </c>
      <c r="G332" s="791">
        <v>45000</v>
      </c>
      <c r="H332" s="2">
        <v>1</v>
      </c>
      <c r="I332" s="792">
        <f t="shared" si="12"/>
        <v>45000</v>
      </c>
      <c r="J332" s="782">
        <v>1</v>
      </c>
      <c r="K332" s="792">
        <f t="shared" si="13"/>
        <v>45000</v>
      </c>
    </row>
    <row r="333" spans="1:11" ht="15.75">
      <c r="A333" s="786">
        <v>321</v>
      </c>
      <c r="B333" s="2">
        <v>10</v>
      </c>
      <c r="C333" s="89" t="s">
        <v>280</v>
      </c>
      <c r="D333" s="787"/>
      <c r="E333" s="1142">
        <v>2016</v>
      </c>
      <c r="F333" s="1142" t="s">
        <v>12</v>
      </c>
      <c r="G333" s="791">
        <v>30000</v>
      </c>
      <c r="H333" s="2">
        <v>1</v>
      </c>
      <c r="I333" s="792">
        <f t="shared" si="12"/>
        <v>30000</v>
      </c>
      <c r="J333" s="782">
        <v>1</v>
      </c>
      <c r="K333" s="792">
        <f t="shared" si="13"/>
        <v>30000</v>
      </c>
    </row>
    <row r="334" spans="1:11" ht="15.75">
      <c r="A334" s="786">
        <v>322</v>
      </c>
      <c r="B334" s="2">
        <v>11</v>
      </c>
      <c r="C334" s="89" t="s">
        <v>281</v>
      </c>
      <c r="D334" s="787"/>
      <c r="E334" s="1142">
        <v>2000</v>
      </c>
      <c r="F334" s="1142" t="s">
        <v>12</v>
      </c>
      <c r="G334" s="791">
        <v>100100</v>
      </c>
      <c r="H334" s="2">
        <v>1</v>
      </c>
      <c r="I334" s="792">
        <f t="shared" si="12"/>
        <v>100100</v>
      </c>
      <c r="J334" s="782">
        <v>1</v>
      </c>
      <c r="K334" s="792">
        <f t="shared" si="13"/>
        <v>100100</v>
      </c>
    </row>
    <row r="335" spans="1:11" ht="15.75">
      <c r="A335" s="786">
        <v>323</v>
      </c>
      <c r="B335" s="2">
        <v>12</v>
      </c>
      <c r="C335" s="89" t="s">
        <v>282</v>
      </c>
      <c r="D335" s="787"/>
      <c r="E335" s="1142">
        <v>2000</v>
      </c>
      <c r="F335" s="1142" t="s">
        <v>12</v>
      </c>
      <c r="G335" s="791">
        <v>45000</v>
      </c>
      <c r="H335" s="2">
        <v>1</v>
      </c>
      <c r="I335" s="792">
        <f t="shared" si="12"/>
        <v>45000</v>
      </c>
      <c r="J335" s="782">
        <v>1</v>
      </c>
      <c r="K335" s="792">
        <f t="shared" si="13"/>
        <v>45000</v>
      </c>
    </row>
    <row r="336" spans="1:11" ht="15.75">
      <c r="A336" s="786">
        <v>324</v>
      </c>
      <c r="B336" s="2">
        <v>13</v>
      </c>
      <c r="C336" s="89" t="s">
        <v>283</v>
      </c>
      <c r="D336" s="787"/>
      <c r="E336" s="1142">
        <v>2000</v>
      </c>
      <c r="F336" s="1142" t="s">
        <v>12</v>
      </c>
      <c r="G336" s="791">
        <v>15000</v>
      </c>
      <c r="H336" s="2">
        <v>1</v>
      </c>
      <c r="I336" s="792">
        <f t="shared" si="12"/>
        <v>15000</v>
      </c>
      <c r="J336" s="782">
        <v>1</v>
      </c>
      <c r="K336" s="792">
        <f t="shared" si="13"/>
        <v>15000</v>
      </c>
    </row>
    <row r="337" spans="1:11" ht="15.75">
      <c r="A337" s="786">
        <v>325</v>
      </c>
      <c r="B337" s="2">
        <v>14</v>
      </c>
      <c r="C337" s="11" t="s">
        <v>284</v>
      </c>
      <c r="D337" s="35"/>
      <c r="E337" s="116">
        <v>2015</v>
      </c>
      <c r="F337" s="1142" t="s">
        <v>12</v>
      </c>
      <c r="G337" s="791">
        <v>50000</v>
      </c>
      <c r="H337" s="2">
        <v>3</v>
      </c>
      <c r="I337" s="792">
        <f t="shared" si="12"/>
        <v>150000</v>
      </c>
      <c r="J337" s="782">
        <v>3</v>
      </c>
      <c r="K337" s="792">
        <f t="shared" si="13"/>
        <v>150000</v>
      </c>
    </row>
    <row r="338" spans="1:11" ht="15.75">
      <c r="A338" s="786">
        <v>326</v>
      </c>
      <c r="B338" s="2">
        <v>15</v>
      </c>
      <c r="C338" s="7" t="s">
        <v>285</v>
      </c>
      <c r="D338" s="35"/>
      <c r="E338" s="116">
        <v>1978</v>
      </c>
      <c r="F338" s="1142" t="s">
        <v>12</v>
      </c>
      <c r="G338" s="791">
        <v>57341</v>
      </c>
      <c r="H338" s="2">
        <v>1</v>
      </c>
      <c r="I338" s="792">
        <f t="shared" si="12"/>
        <v>57341</v>
      </c>
      <c r="J338" s="782">
        <v>1</v>
      </c>
      <c r="K338" s="792">
        <f t="shared" si="13"/>
        <v>57341</v>
      </c>
    </row>
    <row r="339" spans="1:11" ht="31.5">
      <c r="A339" s="786">
        <v>327</v>
      </c>
      <c r="B339" s="2">
        <v>16</v>
      </c>
      <c r="C339" s="793" t="s">
        <v>286</v>
      </c>
      <c r="D339" s="35"/>
      <c r="E339" s="116">
        <v>2018</v>
      </c>
      <c r="F339" s="1142" t="s">
        <v>12</v>
      </c>
      <c r="G339" s="791">
        <v>220000</v>
      </c>
      <c r="H339" s="2">
        <v>1</v>
      </c>
      <c r="I339" s="792">
        <f t="shared" si="12"/>
        <v>220000</v>
      </c>
      <c r="J339" s="782">
        <v>1</v>
      </c>
      <c r="K339" s="792">
        <f t="shared" si="13"/>
        <v>220000</v>
      </c>
    </row>
    <row r="340" spans="1:11" ht="31.5">
      <c r="A340" s="786">
        <v>328</v>
      </c>
      <c r="B340" s="2">
        <v>17</v>
      </c>
      <c r="C340" s="793" t="s">
        <v>287</v>
      </c>
      <c r="D340" s="35"/>
      <c r="E340" s="116">
        <v>2018</v>
      </c>
      <c r="F340" s="1142" t="s">
        <v>12</v>
      </c>
      <c r="G340" s="791">
        <v>37065</v>
      </c>
      <c r="H340" s="2">
        <v>1</v>
      </c>
      <c r="I340" s="792">
        <f t="shared" si="12"/>
        <v>37065</v>
      </c>
      <c r="J340" s="782">
        <v>1</v>
      </c>
      <c r="K340" s="792">
        <f t="shared" si="13"/>
        <v>37065</v>
      </c>
    </row>
    <row r="341" spans="1:11" ht="31.5">
      <c r="A341" s="786">
        <v>329</v>
      </c>
      <c r="B341" s="2">
        <v>18</v>
      </c>
      <c r="C341" s="793" t="s">
        <v>102</v>
      </c>
      <c r="D341" s="35"/>
      <c r="E341" s="116">
        <v>2018</v>
      </c>
      <c r="F341" s="1142" t="s">
        <v>12</v>
      </c>
      <c r="G341" s="791">
        <v>50000</v>
      </c>
      <c r="H341" s="2">
        <v>1</v>
      </c>
      <c r="I341" s="792">
        <f t="shared" si="12"/>
        <v>50000</v>
      </c>
      <c r="J341" s="782">
        <v>1</v>
      </c>
      <c r="K341" s="792">
        <f t="shared" si="13"/>
        <v>50000</v>
      </c>
    </row>
    <row r="342" spans="1:11" ht="31.5">
      <c r="A342" s="786">
        <v>330</v>
      </c>
      <c r="B342" s="2">
        <v>19</v>
      </c>
      <c r="C342" s="793" t="s">
        <v>288</v>
      </c>
      <c r="D342" s="35"/>
      <c r="E342" s="116">
        <v>2018</v>
      </c>
      <c r="F342" s="1142" t="s">
        <v>12</v>
      </c>
      <c r="G342" s="791">
        <v>15000</v>
      </c>
      <c r="H342" s="2">
        <v>1</v>
      </c>
      <c r="I342" s="792">
        <f t="shared" si="12"/>
        <v>15000</v>
      </c>
      <c r="J342" s="782">
        <v>1</v>
      </c>
      <c r="K342" s="792">
        <f t="shared" si="13"/>
        <v>15000</v>
      </c>
    </row>
    <row r="343" spans="1:11" ht="47.25">
      <c r="A343" s="786">
        <v>331</v>
      </c>
      <c r="B343" s="2">
        <v>20</v>
      </c>
      <c r="C343" s="793" t="s">
        <v>289</v>
      </c>
      <c r="D343" s="35"/>
      <c r="E343" s="116">
        <v>2018</v>
      </c>
      <c r="F343" s="1142" t="s">
        <v>12</v>
      </c>
      <c r="G343" s="791">
        <v>10000</v>
      </c>
      <c r="H343" s="2">
        <v>1</v>
      </c>
      <c r="I343" s="792">
        <f t="shared" si="12"/>
        <v>10000</v>
      </c>
      <c r="J343" s="782">
        <v>1</v>
      </c>
      <c r="K343" s="792">
        <f t="shared" si="13"/>
        <v>10000</v>
      </c>
    </row>
    <row r="344" spans="1:11" ht="15.75">
      <c r="A344" s="786">
        <v>332</v>
      </c>
      <c r="B344" s="2">
        <v>21</v>
      </c>
      <c r="C344" s="89" t="s">
        <v>290</v>
      </c>
      <c r="D344" s="794"/>
      <c r="E344" s="747">
        <v>2014</v>
      </c>
      <c r="F344" s="796" t="s">
        <v>12</v>
      </c>
      <c r="G344" s="46">
        <v>7000</v>
      </c>
      <c r="H344" s="789">
        <v>12</v>
      </c>
      <c r="I344" s="795">
        <v>84000</v>
      </c>
      <c r="J344" s="787">
        <v>12</v>
      </c>
      <c r="K344" s="47">
        <v>84000</v>
      </c>
    </row>
    <row r="345" spans="1:11" ht="15.75">
      <c r="A345" s="786">
        <v>333</v>
      </c>
      <c r="B345" s="2">
        <v>22</v>
      </c>
      <c r="C345" s="89" t="s">
        <v>291</v>
      </c>
      <c r="D345" s="796"/>
      <c r="E345" s="747">
        <v>2014</v>
      </c>
      <c r="F345" s="796" t="s">
        <v>12</v>
      </c>
      <c r="G345" s="46">
        <v>20000</v>
      </c>
      <c r="H345" s="789">
        <v>1</v>
      </c>
      <c r="I345" s="795">
        <v>20000</v>
      </c>
      <c r="J345" s="787">
        <v>1</v>
      </c>
      <c r="K345" s="47">
        <v>20000</v>
      </c>
    </row>
    <row r="346" spans="1:11" ht="15.75">
      <c r="A346" s="786">
        <v>334</v>
      </c>
      <c r="B346" s="2">
        <v>23</v>
      </c>
      <c r="C346" s="89" t="s">
        <v>292</v>
      </c>
      <c r="D346" s="794"/>
      <c r="E346" s="747">
        <v>2014</v>
      </c>
      <c r="F346" s="796" t="s">
        <v>12</v>
      </c>
      <c r="G346" s="46">
        <v>21120</v>
      </c>
      <c r="H346" s="789">
        <v>3</v>
      </c>
      <c r="I346" s="795">
        <v>63360</v>
      </c>
      <c r="J346" s="787">
        <v>3</v>
      </c>
      <c r="K346" s="47">
        <v>63360</v>
      </c>
    </row>
    <row r="347" spans="1:11" ht="15.75">
      <c r="A347" s="786">
        <v>335</v>
      </c>
      <c r="B347" s="2">
        <v>24</v>
      </c>
      <c r="C347" s="89" t="s">
        <v>293</v>
      </c>
      <c r="D347" s="796"/>
      <c r="E347" s="747">
        <v>2006</v>
      </c>
      <c r="F347" s="796" t="s">
        <v>12</v>
      </c>
      <c r="G347" s="46">
        <v>0</v>
      </c>
      <c r="H347" s="789">
        <v>1</v>
      </c>
      <c r="I347" s="795">
        <v>0</v>
      </c>
      <c r="J347" s="787">
        <v>1</v>
      </c>
      <c r="K347" s="47">
        <v>0</v>
      </c>
    </row>
    <row r="348" spans="1:11" ht="15.75">
      <c r="A348" s="786">
        <v>336</v>
      </c>
      <c r="B348" s="2">
        <v>25</v>
      </c>
      <c r="C348" s="89" t="s">
        <v>291</v>
      </c>
      <c r="D348" s="794"/>
      <c r="E348" s="747">
        <v>1980</v>
      </c>
      <c r="F348" s="796" t="s">
        <v>12</v>
      </c>
      <c r="G348" s="46">
        <v>10000</v>
      </c>
      <c r="H348" s="789">
        <v>2</v>
      </c>
      <c r="I348" s="795">
        <v>20000</v>
      </c>
      <c r="J348" s="787">
        <v>2</v>
      </c>
      <c r="K348" s="47">
        <v>20000</v>
      </c>
    </row>
    <row r="349" spans="1:11" ht="15.75">
      <c r="A349" s="786">
        <v>337</v>
      </c>
      <c r="B349" s="2">
        <v>26</v>
      </c>
      <c r="C349" s="11" t="s">
        <v>294</v>
      </c>
      <c r="D349" s="797"/>
      <c r="E349" s="747">
        <v>1978</v>
      </c>
      <c r="F349" s="796" t="s">
        <v>12</v>
      </c>
      <c r="G349" s="62">
        <v>560</v>
      </c>
      <c r="H349" s="387">
        <v>40</v>
      </c>
      <c r="I349" s="795">
        <v>22400</v>
      </c>
      <c r="J349" s="48">
        <v>40</v>
      </c>
      <c r="K349" s="47">
        <v>22400</v>
      </c>
    </row>
    <row r="350" spans="1:11" ht="15.75">
      <c r="A350" s="786">
        <v>338</v>
      </c>
      <c r="B350" s="2">
        <v>27</v>
      </c>
      <c r="C350" s="7" t="s">
        <v>295</v>
      </c>
      <c r="D350" s="797"/>
      <c r="E350" s="747">
        <v>1978</v>
      </c>
      <c r="F350" s="796" t="s">
        <v>12</v>
      </c>
      <c r="G350" s="62">
        <v>24486</v>
      </c>
      <c r="H350" s="5">
        <v>1</v>
      </c>
      <c r="I350" s="795">
        <v>24486</v>
      </c>
      <c r="J350" s="35">
        <v>1</v>
      </c>
      <c r="K350" s="47">
        <v>24486</v>
      </c>
    </row>
    <row r="351" spans="1:11" ht="15.75">
      <c r="A351" s="786">
        <v>339</v>
      </c>
      <c r="B351" s="2">
        <v>28</v>
      </c>
      <c r="C351" s="7" t="s">
        <v>296</v>
      </c>
      <c r="D351" s="797"/>
      <c r="E351" s="747">
        <v>1978</v>
      </c>
      <c r="F351" s="796" t="s">
        <v>12</v>
      </c>
      <c r="G351" s="62">
        <v>23523</v>
      </c>
      <c r="H351" s="5">
        <v>1</v>
      </c>
      <c r="I351" s="795">
        <v>23523</v>
      </c>
      <c r="J351" s="35">
        <v>1</v>
      </c>
      <c r="K351" s="47">
        <v>23523</v>
      </c>
    </row>
    <row r="352" spans="1:11" ht="15.75">
      <c r="A352" s="786">
        <v>340</v>
      </c>
      <c r="B352" s="2">
        <v>29</v>
      </c>
      <c r="C352" s="7" t="s">
        <v>297</v>
      </c>
      <c r="D352" s="797"/>
      <c r="E352" s="747">
        <v>1978</v>
      </c>
      <c r="F352" s="796" t="s">
        <v>12</v>
      </c>
      <c r="G352" s="62">
        <v>13351</v>
      </c>
      <c r="H352" s="5">
        <v>1</v>
      </c>
      <c r="I352" s="795">
        <v>13351</v>
      </c>
      <c r="J352" s="35">
        <v>1</v>
      </c>
      <c r="K352" s="47">
        <v>13351</v>
      </c>
    </row>
    <row r="353" spans="1:11" ht="15.75">
      <c r="A353" s="786">
        <v>341</v>
      </c>
      <c r="B353" s="2">
        <v>30</v>
      </c>
      <c r="C353" s="7" t="s">
        <v>248</v>
      </c>
      <c r="D353" s="797"/>
      <c r="E353" s="747">
        <v>2014</v>
      </c>
      <c r="F353" s="796" t="s">
        <v>298</v>
      </c>
      <c r="G353" s="62">
        <v>3510</v>
      </c>
      <c r="H353" s="5">
        <v>11</v>
      </c>
      <c r="I353" s="795">
        <v>38610</v>
      </c>
      <c r="J353" s="35">
        <v>11</v>
      </c>
      <c r="K353" s="47">
        <v>38610</v>
      </c>
    </row>
    <row r="354" spans="1:11" ht="15.75">
      <c r="A354" s="786">
        <v>342</v>
      </c>
      <c r="B354" s="2">
        <v>31</v>
      </c>
      <c r="C354" s="11" t="s">
        <v>299</v>
      </c>
      <c r="D354" s="797"/>
      <c r="E354" s="747">
        <v>2005</v>
      </c>
      <c r="F354" s="796" t="s">
        <v>12</v>
      </c>
      <c r="G354" s="62">
        <v>6125</v>
      </c>
      <c r="H354" s="387">
        <v>10</v>
      </c>
      <c r="I354" s="795">
        <v>61250</v>
      </c>
      <c r="J354" s="48">
        <v>10</v>
      </c>
      <c r="K354" s="47">
        <v>61250</v>
      </c>
    </row>
    <row r="355" spans="1:11" ht="15.75">
      <c r="A355" s="786">
        <v>343</v>
      </c>
      <c r="B355" s="2">
        <v>32</v>
      </c>
      <c r="C355" s="7" t="s">
        <v>300</v>
      </c>
      <c r="D355" s="797"/>
      <c r="E355" s="747">
        <v>1978</v>
      </c>
      <c r="F355" s="796" t="s">
        <v>12</v>
      </c>
      <c r="G355" s="62">
        <v>3000</v>
      </c>
      <c r="H355" s="387">
        <v>1</v>
      </c>
      <c r="I355" s="795">
        <v>3000</v>
      </c>
      <c r="J355" s="48">
        <v>1</v>
      </c>
      <c r="K355" s="47">
        <v>3000</v>
      </c>
    </row>
    <row r="356" spans="1:11" ht="31.5">
      <c r="A356" s="786">
        <v>344</v>
      </c>
      <c r="B356" s="2">
        <v>33</v>
      </c>
      <c r="C356" s="793" t="s">
        <v>301</v>
      </c>
      <c r="D356" s="797"/>
      <c r="E356" s="747">
        <v>2018</v>
      </c>
      <c r="F356" s="796" t="s">
        <v>12</v>
      </c>
      <c r="G356" s="62">
        <v>12030</v>
      </c>
      <c r="H356" s="5">
        <v>1</v>
      </c>
      <c r="I356" s="795">
        <v>12030</v>
      </c>
      <c r="J356" s="35">
        <v>1</v>
      </c>
      <c r="K356" s="47">
        <v>12030</v>
      </c>
    </row>
    <row r="357" spans="1:11" ht="15.75">
      <c r="A357" s="786">
        <v>345</v>
      </c>
      <c r="B357" s="2">
        <v>34</v>
      </c>
      <c r="C357" s="793" t="s">
        <v>130</v>
      </c>
      <c r="D357" s="35"/>
      <c r="E357" s="116">
        <v>2020</v>
      </c>
      <c r="F357" s="1142" t="s">
        <v>12</v>
      </c>
      <c r="G357" s="791">
        <v>1470000</v>
      </c>
      <c r="H357" s="2">
        <v>2</v>
      </c>
      <c r="I357" s="792">
        <f>H357*G357</f>
        <v>2940000</v>
      </c>
      <c r="J357" s="782">
        <v>2</v>
      </c>
      <c r="K357" s="792">
        <f>J357*G357</f>
        <v>2940000</v>
      </c>
    </row>
    <row r="358" spans="1:11" ht="15.75">
      <c r="A358" s="786">
        <v>346</v>
      </c>
      <c r="B358" s="2">
        <v>35</v>
      </c>
      <c r="C358" s="793" t="s">
        <v>136</v>
      </c>
      <c r="D358" s="35"/>
      <c r="E358" s="116">
        <v>2021</v>
      </c>
      <c r="F358" s="1142" t="s">
        <v>12</v>
      </c>
      <c r="G358" s="791">
        <v>181300</v>
      </c>
      <c r="H358" s="2">
        <v>1</v>
      </c>
      <c r="I358" s="792">
        <f>H358*G358</f>
        <v>181300</v>
      </c>
      <c r="J358" s="782">
        <v>1</v>
      </c>
      <c r="K358" s="792">
        <f>J358*G358</f>
        <v>181300</v>
      </c>
    </row>
    <row r="359" spans="1:11" ht="15.75">
      <c r="A359" s="786">
        <v>347</v>
      </c>
      <c r="B359" s="2">
        <v>36</v>
      </c>
      <c r="C359" s="90" t="s">
        <v>169</v>
      </c>
      <c r="D359" s="79"/>
      <c r="E359" s="1143">
        <v>2022</v>
      </c>
      <c r="F359" s="1143" t="s">
        <v>12</v>
      </c>
      <c r="G359" s="791">
        <v>105000</v>
      </c>
      <c r="H359" s="2">
        <v>2</v>
      </c>
      <c r="I359" s="792">
        <f>H359*G359</f>
        <v>210000</v>
      </c>
      <c r="J359" s="782">
        <v>2</v>
      </c>
      <c r="K359" s="792">
        <f>J359*G359</f>
        <v>210000</v>
      </c>
    </row>
    <row r="360" spans="1:11" ht="15.75">
      <c r="A360" s="1128"/>
      <c r="B360" s="1245" t="s">
        <v>635</v>
      </c>
      <c r="C360" s="1245"/>
      <c r="D360" s="1245"/>
      <c r="E360" s="1245"/>
      <c r="F360" s="1245"/>
      <c r="G360" s="1130"/>
      <c r="H360" s="798">
        <f>SUM(H324:H359)</f>
        <v>115</v>
      </c>
      <c r="I360" s="799">
        <f>SUM(I324:I359)</f>
        <v>130369358</v>
      </c>
      <c r="J360" s="800">
        <f>SUM(J324:J359)</f>
        <v>115</v>
      </c>
      <c r="K360" s="801">
        <f>SUM(K324:K359)</f>
        <v>130369358</v>
      </c>
    </row>
    <row r="361" spans="1:11">
      <c r="B361" s="783"/>
      <c r="C361" s="783"/>
      <c r="G361" s="784"/>
      <c r="H361" s="785"/>
      <c r="J361" s="781"/>
    </row>
    <row r="362" spans="1:11">
      <c r="B362" s="783"/>
      <c r="C362" s="783"/>
      <c r="G362" s="784"/>
      <c r="H362" s="785"/>
      <c r="J362" s="781"/>
    </row>
    <row r="363" spans="1:11">
      <c r="A363" s="49"/>
      <c r="B363" s="49"/>
      <c r="C363" s="1231" t="s">
        <v>302</v>
      </c>
      <c r="D363" s="1231"/>
      <c r="E363" s="1231"/>
      <c r="F363" s="1231"/>
      <c r="G363" s="1231"/>
      <c r="H363" s="1231"/>
      <c r="I363" s="1231"/>
      <c r="J363" s="1231"/>
      <c r="K363" s="1231"/>
    </row>
    <row r="364" spans="1:11" ht="15.75">
      <c r="A364" s="2">
        <v>348</v>
      </c>
      <c r="B364" s="2">
        <v>1</v>
      </c>
      <c r="C364" s="11" t="s">
        <v>303</v>
      </c>
      <c r="D364" s="61">
        <v>2017</v>
      </c>
      <c r="E364" s="62">
        <v>2017</v>
      </c>
      <c r="F364" s="62" t="s">
        <v>12</v>
      </c>
      <c r="G364" s="62">
        <v>12440900</v>
      </c>
      <c r="H364" s="4">
        <v>1</v>
      </c>
      <c r="I364" s="62">
        <f>H364*G364</f>
        <v>12440900</v>
      </c>
      <c r="J364" s="26">
        <v>1</v>
      </c>
      <c r="K364" s="62">
        <f>J364*G364</f>
        <v>12440900</v>
      </c>
    </row>
    <row r="365" spans="1:11" ht="15.75">
      <c r="A365" s="2">
        <v>349</v>
      </c>
      <c r="B365" s="2">
        <v>2</v>
      </c>
      <c r="C365" s="11" t="s">
        <v>304</v>
      </c>
      <c r="D365" s="50">
        <v>1982</v>
      </c>
      <c r="E365" s="751">
        <v>1997</v>
      </c>
      <c r="F365" s="751" t="s">
        <v>12</v>
      </c>
      <c r="G365" s="47">
        <v>135634700</v>
      </c>
      <c r="H365" s="387">
        <v>1</v>
      </c>
      <c r="I365" s="51">
        <f>H365*G365</f>
        <v>135634700</v>
      </c>
      <c r="J365" s="48">
        <v>1</v>
      </c>
      <c r="K365" s="47">
        <f>J365*G365</f>
        <v>135634700</v>
      </c>
    </row>
    <row r="366" spans="1:11" ht="31.5">
      <c r="A366" s="2">
        <v>350</v>
      </c>
      <c r="B366" s="2">
        <v>3</v>
      </c>
      <c r="C366" s="11" t="s">
        <v>305</v>
      </c>
      <c r="D366" s="50">
        <v>1976</v>
      </c>
      <c r="E366" s="62">
        <v>1997</v>
      </c>
      <c r="F366" s="751" t="s">
        <v>12</v>
      </c>
      <c r="G366" s="47">
        <v>23931000</v>
      </c>
      <c r="H366" s="387">
        <v>1</v>
      </c>
      <c r="I366" s="51">
        <f>G366*H366</f>
        <v>23931000</v>
      </c>
      <c r="J366" s="48">
        <v>1</v>
      </c>
      <c r="K366" s="47">
        <f>I366*J366</f>
        <v>23931000</v>
      </c>
    </row>
    <row r="367" spans="1:11" ht="31.5">
      <c r="A367" s="2">
        <v>351</v>
      </c>
      <c r="B367" s="2">
        <v>4</v>
      </c>
      <c r="C367" s="11" t="s">
        <v>306</v>
      </c>
      <c r="D367" s="50">
        <v>1973</v>
      </c>
      <c r="E367" s="751">
        <v>1997</v>
      </c>
      <c r="F367" s="751" t="s">
        <v>12</v>
      </c>
      <c r="G367" s="47">
        <v>420600</v>
      </c>
      <c r="H367" s="387">
        <v>1</v>
      </c>
      <c r="I367" s="51">
        <f>H367*G367</f>
        <v>420600</v>
      </c>
      <c r="J367" s="48">
        <v>1</v>
      </c>
      <c r="K367" s="47">
        <f>J367*G367</f>
        <v>420600</v>
      </c>
    </row>
    <row r="368" spans="1:11" ht="15.75">
      <c r="A368" s="2">
        <v>352</v>
      </c>
      <c r="B368" s="2">
        <v>5</v>
      </c>
      <c r="C368" s="11" t="s">
        <v>307</v>
      </c>
      <c r="D368" s="50">
        <v>1973</v>
      </c>
      <c r="E368" s="751">
        <v>1997</v>
      </c>
      <c r="F368" s="751" t="s">
        <v>12</v>
      </c>
      <c r="G368" s="47">
        <v>266900</v>
      </c>
      <c r="H368" s="387">
        <v>1</v>
      </c>
      <c r="I368" s="51">
        <f>H368*G368</f>
        <v>266900</v>
      </c>
      <c r="J368" s="48">
        <v>1</v>
      </c>
      <c r="K368" s="51">
        <f>J368*G368</f>
        <v>266900</v>
      </c>
    </row>
    <row r="369" spans="1:11" ht="15.75">
      <c r="A369" s="2">
        <v>353</v>
      </c>
      <c r="B369" s="2">
        <v>6</v>
      </c>
      <c r="C369" s="11" t="s">
        <v>308</v>
      </c>
      <c r="D369" s="50">
        <v>1975</v>
      </c>
      <c r="E369" s="751">
        <v>1997</v>
      </c>
      <c r="F369" s="751" t="s">
        <v>12</v>
      </c>
      <c r="G369" s="47">
        <v>25205140</v>
      </c>
      <c r="H369" s="387">
        <v>1</v>
      </c>
      <c r="I369" s="51">
        <f>H369*G369</f>
        <v>25205140</v>
      </c>
      <c r="J369" s="48">
        <v>1</v>
      </c>
      <c r="K369" s="47">
        <f>J369*G369</f>
        <v>25205140</v>
      </c>
    </row>
    <row r="370" spans="1:11" ht="15.75">
      <c r="A370" s="2">
        <v>354</v>
      </c>
      <c r="B370" s="2">
        <v>7</v>
      </c>
      <c r="C370" s="11" t="s">
        <v>309</v>
      </c>
      <c r="D370" s="50">
        <v>1985</v>
      </c>
      <c r="E370" s="751">
        <v>1997</v>
      </c>
      <c r="F370" s="751" t="s">
        <v>12</v>
      </c>
      <c r="G370" s="47">
        <v>168380</v>
      </c>
      <c r="H370" s="387">
        <v>1</v>
      </c>
      <c r="I370" s="51">
        <f>H370*G370</f>
        <v>168380</v>
      </c>
      <c r="J370" s="48">
        <v>1</v>
      </c>
      <c r="K370" s="47">
        <f>J370*G370</f>
        <v>168380</v>
      </c>
    </row>
    <row r="371" spans="1:11" ht="15.75">
      <c r="A371" s="2">
        <v>355</v>
      </c>
      <c r="B371" s="2">
        <v>8</v>
      </c>
      <c r="C371" s="11" t="s">
        <v>310</v>
      </c>
      <c r="D371" s="50">
        <v>1985</v>
      </c>
      <c r="E371" s="751">
        <v>1997</v>
      </c>
      <c r="F371" s="751" t="s">
        <v>311</v>
      </c>
      <c r="G371" s="47"/>
      <c r="H371" s="387">
        <v>2</v>
      </c>
      <c r="I371" s="51">
        <v>0</v>
      </c>
      <c r="J371" s="48">
        <v>2</v>
      </c>
      <c r="K371" s="47">
        <v>0</v>
      </c>
    </row>
    <row r="372" spans="1:11" ht="31.5">
      <c r="A372" s="2">
        <v>356</v>
      </c>
      <c r="B372" s="2">
        <v>9</v>
      </c>
      <c r="C372" s="11" t="s">
        <v>312</v>
      </c>
      <c r="D372" s="50">
        <v>1973</v>
      </c>
      <c r="E372" s="751">
        <v>1997</v>
      </c>
      <c r="F372" s="751" t="s">
        <v>12</v>
      </c>
      <c r="G372" s="47">
        <v>10141000</v>
      </c>
      <c r="H372" s="387">
        <v>1</v>
      </c>
      <c r="I372" s="51">
        <f>H372*G372</f>
        <v>10141000</v>
      </c>
      <c r="J372" s="48">
        <v>1</v>
      </c>
      <c r="K372" s="47">
        <f>J372*G372</f>
        <v>10141000</v>
      </c>
    </row>
    <row r="373" spans="1:11" ht="31.5">
      <c r="A373" s="2">
        <v>357</v>
      </c>
      <c r="B373" s="2">
        <v>10</v>
      </c>
      <c r="C373" s="11" t="s">
        <v>313</v>
      </c>
      <c r="D373" s="50"/>
      <c r="E373" s="751"/>
      <c r="F373" s="751" t="s">
        <v>311</v>
      </c>
      <c r="G373" s="47">
        <v>0</v>
      </c>
      <c r="H373" s="387">
        <v>2.5</v>
      </c>
      <c r="I373" s="51">
        <f>H373*G373</f>
        <v>0</v>
      </c>
      <c r="J373" s="48">
        <v>2.5</v>
      </c>
      <c r="K373" s="47">
        <f>J373*G373</f>
        <v>0</v>
      </c>
    </row>
    <row r="374" spans="1:11" ht="15.75">
      <c r="A374" s="2">
        <v>358</v>
      </c>
      <c r="B374" s="2">
        <v>11</v>
      </c>
      <c r="C374" s="11" t="s">
        <v>314</v>
      </c>
      <c r="D374" s="50">
        <v>1984</v>
      </c>
      <c r="E374" s="751">
        <v>1997</v>
      </c>
      <c r="F374" s="751" t="s">
        <v>12</v>
      </c>
      <c r="G374" s="47">
        <v>13010000</v>
      </c>
      <c r="H374" s="387">
        <v>1</v>
      </c>
      <c r="I374" s="51">
        <f>H374*G374</f>
        <v>13010000</v>
      </c>
      <c r="J374" s="48">
        <v>1</v>
      </c>
      <c r="K374" s="47">
        <f>J374*I374</f>
        <v>13010000</v>
      </c>
    </row>
    <row r="375" spans="1:11" ht="31.5">
      <c r="A375" s="2">
        <v>359</v>
      </c>
      <c r="B375" s="2">
        <v>12</v>
      </c>
      <c r="C375" s="11" t="s">
        <v>2694</v>
      </c>
      <c r="D375" s="50">
        <v>1985</v>
      </c>
      <c r="E375" s="751">
        <v>2002</v>
      </c>
      <c r="F375" s="751" t="s">
        <v>315</v>
      </c>
      <c r="G375" s="47">
        <v>2710510</v>
      </c>
      <c r="H375" s="387">
        <v>1</v>
      </c>
      <c r="I375" s="51">
        <f>G375*H375</f>
        <v>2710510</v>
      </c>
      <c r="J375" s="48">
        <v>1</v>
      </c>
      <c r="K375" s="47">
        <f>J375*G375</f>
        <v>2710510</v>
      </c>
    </row>
    <row r="376" spans="1:11" ht="15.75">
      <c r="A376" s="2">
        <v>360</v>
      </c>
      <c r="B376" s="2">
        <v>13</v>
      </c>
      <c r="C376" s="11" t="s">
        <v>316</v>
      </c>
      <c r="D376" s="50">
        <v>1997</v>
      </c>
      <c r="E376" s="751">
        <v>1997</v>
      </c>
      <c r="F376" s="751" t="s">
        <v>12</v>
      </c>
      <c r="G376" s="47">
        <v>980000</v>
      </c>
      <c r="H376" s="387">
        <v>1</v>
      </c>
      <c r="I376" s="51">
        <f t="shared" ref="I376:I427" si="14">H376*G376</f>
        <v>980000</v>
      </c>
      <c r="J376" s="48">
        <v>1</v>
      </c>
      <c r="K376" s="51">
        <f>J376*G376</f>
        <v>980000</v>
      </c>
    </row>
    <row r="377" spans="1:11" ht="31.5">
      <c r="A377" s="2">
        <v>361</v>
      </c>
      <c r="B377" s="2">
        <v>14</v>
      </c>
      <c r="C377" s="11" t="s">
        <v>317</v>
      </c>
      <c r="D377" s="50">
        <v>2013</v>
      </c>
      <c r="E377" s="751">
        <v>2017</v>
      </c>
      <c r="F377" s="751" t="s">
        <v>12</v>
      </c>
      <c r="G377" s="81">
        <v>1687000</v>
      </c>
      <c r="H377" s="4">
        <v>1</v>
      </c>
      <c r="I377" s="10">
        <f t="shared" si="14"/>
        <v>1687000</v>
      </c>
      <c r="J377" s="26">
        <v>1</v>
      </c>
      <c r="K377" s="10">
        <f>J377*G377</f>
        <v>1687000</v>
      </c>
    </row>
    <row r="378" spans="1:11" ht="15.75">
      <c r="A378" s="2">
        <v>362</v>
      </c>
      <c r="B378" s="2">
        <v>15</v>
      </c>
      <c r="C378" s="52" t="s">
        <v>318</v>
      </c>
      <c r="D378" s="50"/>
      <c r="E378" s="751">
        <v>2005</v>
      </c>
      <c r="F378" s="747" t="s">
        <v>12</v>
      </c>
      <c r="G378" s="81">
        <v>15000</v>
      </c>
      <c r="H378" s="4">
        <v>2</v>
      </c>
      <c r="I378" s="10">
        <f t="shared" si="14"/>
        <v>30000</v>
      </c>
      <c r="J378" s="26">
        <v>2</v>
      </c>
      <c r="K378" s="10">
        <f t="shared" ref="K378:K427" si="15">J378*G378</f>
        <v>30000</v>
      </c>
    </row>
    <row r="379" spans="1:11" ht="15.75">
      <c r="A379" s="2">
        <v>363</v>
      </c>
      <c r="B379" s="2">
        <v>16</v>
      </c>
      <c r="C379" s="11" t="s">
        <v>319</v>
      </c>
      <c r="D379" s="50"/>
      <c r="E379" s="751">
        <v>2016</v>
      </c>
      <c r="F379" s="747" t="s">
        <v>12</v>
      </c>
      <c r="G379" s="81">
        <v>44240</v>
      </c>
      <c r="H379" s="4">
        <v>1</v>
      </c>
      <c r="I379" s="10">
        <f t="shared" si="14"/>
        <v>44240</v>
      </c>
      <c r="J379" s="26">
        <v>1</v>
      </c>
      <c r="K379" s="10">
        <f t="shared" si="15"/>
        <v>44240</v>
      </c>
    </row>
    <row r="380" spans="1:11" ht="15.75">
      <c r="A380" s="2">
        <v>364</v>
      </c>
      <c r="B380" s="2">
        <v>17</v>
      </c>
      <c r="C380" s="11" t="s">
        <v>320</v>
      </c>
      <c r="D380" s="50"/>
      <c r="E380" s="751">
        <v>2016</v>
      </c>
      <c r="F380" s="747" t="s">
        <v>12</v>
      </c>
      <c r="G380" s="81">
        <v>34286</v>
      </c>
      <c r="H380" s="4">
        <v>1</v>
      </c>
      <c r="I380" s="10">
        <f t="shared" si="14"/>
        <v>34286</v>
      </c>
      <c r="J380" s="26">
        <v>1</v>
      </c>
      <c r="K380" s="10">
        <f t="shared" si="15"/>
        <v>34286</v>
      </c>
    </row>
    <row r="381" spans="1:11" ht="15.75">
      <c r="A381" s="2">
        <v>365</v>
      </c>
      <c r="B381" s="2">
        <v>18</v>
      </c>
      <c r="C381" s="11" t="s">
        <v>321</v>
      </c>
      <c r="D381" s="50"/>
      <c r="E381" s="751">
        <v>1994</v>
      </c>
      <c r="F381" s="747" t="s">
        <v>12</v>
      </c>
      <c r="G381" s="81">
        <v>15000</v>
      </c>
      <c r="H381" s="4">
        <v>1</v>
      </c>
      <c r="I381" s="10">
        <f t="shared" si="14"/>
        <v>15000</v>
      </c>
      <c r="J381" s="26">
        <v>1</v>
      </c>
      <c r="K381" s="10">
        <f t="shared" si="15"/>
        <v>15000</v>
      </c>
    </row>
    <row r="382" spans="1:11" ht="15.75">
      <c r="A382" s="2">
        <v>366</v>
      </c>
      <c r="B382" s="2">
        <v>19</v>
      </c>
      <c r="C382" s="11" t="s">
        <v>322</v>
      </c>
      <c r="D382" s="50"/>
      <c r="E382" s="751">
        <v>2012</v>
      </c>
      <c r="F382" s="747" t="s">
        <v>12</v>
      </c>
      <c r="G382" s="81">
        <v>10000</v>
      </c>
      <c r="H382" s="4">
        <v>4</v>
      </c>
      <c r="I382" s="10">
        <f t="shared" si="14"/>
        <v>40000</v>
      </c>
      <c r="J382" s="26">
        <v>4</v>
      </c>
      <c r="K382" s="10">
        <f t="shared" si="15"/>
        <v>40000</v>
      </c>
    </row>
    <row r="383" spans="1:11" ht="15.75">
      <c r="A383" s="2">
        <v>367</v>
      </c>
      <c r="B383" s="2">
        <v>20</v>
      </c>
      <c r="C383" s="11" t="s">
        <v>323</v>
      </c>
      <c r="D383" s="50"/>
      <c r="E383" s="751">
        <v>2012</v>
      </c>
      <c r="F383" s="747" t="s">
        <v>12</v>
      </c>
      <c r="G383" s="81">
        <v>21840</v>
      </c>
      <c r="H383" s="4">
        <v>1</v>
      </c>
      <c r="I383" s="10">
        <f t="shared" si="14"/>
        <v>21840</v>
      </c>
      <c r="J383" s="26">
        <v>1</v>
      </c>
      <c r="K383" s="10">
        <f t="shared" si="15"/>
        <v>21840</v>
      </c>
    </row>
    <row r="384" spans="1:11" ht="15.75">
      <c r="A384" s="2">
        <v>368</v>
      </c>
      <c r="B384" s="2">
        <v>21</v>
      </c>
      <c r="C384" s="11" t="s">
        <v>324</v>
      </c>
      <c r="D384" s="50"/>
      <c r="E384" s="751">
        <v>2012</v>
      </c>
      <c r="F384" s="747" t="s">
        <v>12</v>
      </c>
      <c r="G384" s="81">
        <v>27300</v>
      </c>
      <c r="H384" s="4">
        <v>1</v>
      </c>
      <c r="I384" s="10">
        <f t="shared" si="14"/>
        <v>27300</v>
      </c>
      <c r="J384" s="26">
        <v>1</v>
      </c>
      <c r="K384" s="10">
        <f t="shared" si="15"/>
        <v>27300</v>
      </c>
    </row>
    <row r="385" spans="1:11" ht="15.75">
      <c r="A385" s="2">
        <v>369</v>
      </c>
      <c r="B385" s="2">
        <v>22</v>
      </c>
      <c r="C385" s="11" t="s">
        <v>325</v>
      </c>
      <c r="D385" s="50"/>
      <c r="E385" s="751">
        <v>2017</v>
      </c>
      <c r="F385" s="747" t="s">
        <v>12</v>
      </c>
      <c r="G385" s="81">
        <v>45000</v>
      </c>
      <c r="H385" s="4">
        <v>1</v>
      </c>
      <c r="I385" s="10">
        <f t="shared" si="14"/>
        <v>45000</v>
      </c>
      <c r="J385" s="26">
        <v>1</v>
      </c>
      <c r="K385" s="10">
        <f t="shared" si="15"/>
        <v>45000</v>
      </c>
    </row>
    <row r="386" spans="1:11" ht="15.75">
      <c r="A386" s="2">
        <v>370</v>
      </c>
      <c r="B386" s="2">
        <v>23</v>
      </c>
      <c r="C386" s="11" t="s">
        <v>326</v>
      </c>
      <c r="D386" s="50"/>
      <c r="E386" s="751">
        <v>2017</v>
      </c>
      <c r="F386" s="747" t="s">
        <v>12</v>
      </c>
      <c r="G386" s="81">
        <v>120000</v>
      </c>
      <c r="H386" s="4">
        <v>1</v>
      </c>
      <c r="I386" s="10">
        <f t="shared" si="14"/>
        <v>120000</v>
      </c>
      <c r="J386" s="26">
        <v>1</v>
      </c>
      <c r="K386" s="10">
        <f t="shared" si="15"/>
        <v>120000</v>
      </c>
    </row>
    <row r="387" spans="1:11" ht="15.75">
      <c r="A387" s="2">
        <v>371</v>
      </c>
      <c r="B387" s="2">
        <v>24</v>
      </c>
      <c r="C387" s="11" t="s">
        <v>152</v>
      </c>
      <c r="D387" s="50"/>
      <c r="E387" s="751">
        <v>2014</v>
      </c>
      <c r="F387" s="747" t="s">
        <v>12</v>
      </c>
      <c r="G387" s="81">
        <v>21840</v>
      </c>
      <c r="H387" s="4">
        <v>1</v>
      </c>
      <c r="I387" s="10">
        <f t="shared" si="14"/>
        <v>21840</v>
      </c>
      <c r="J387" s="26">
        <v>1</v>
      </c>
      <c r="K387" s="10">
        <f t="shared" si="15"/>
        <v>21840</v>
      </c>
    </row>
    <row r="388" spans="1:11" ht="15.75">
      <c r="A388" s="2">
        <v>372</v>
      </c>
      <c r="B388" s="2">
        <v>25</v>
      </c>
      <c r="C388" s="11" t="s">
        <v>327</v>
      </c>
      <c r="D388" s="50"/>
      <c r="E388" s="751">
        <v>2014</v>
      </c>
      <c r="F388" s="747" t="s">
        <v>12</v>
      </c>
      <c r="G388" s="81">
        <v>30030</v>
      </c>
      <c r="H388" s="4">
        <v>2</v>
      </c>
      <c r="I388" s="10">
        <f t="shared" si="14"/>
        <v>60060</v>
      </c>
      <c r="J388" s="26">
        <v>2</v>
      </c>
      <c r="K388" s="10">
        <f t="shared" si="15"/>
        <v>60060</v>
      </c>
    </row>
    <row r="389" spans="1:11" ht="15.75">
      <c r="A389" s="2">
        <v>373</v>
      </c>
      <c r="B389" s="2">
        <v>26</v>
      </c>
      <c r="C389" s="52" t="s">
        <v>328</v>
      </c>
      <c r="D389" s="53"/>
      <c r="E389" s="747">
        <v>2005</v>
      </c>
      <c r="F389" s="747" t="s">
        <v>12</v>
      </c>
      <c r="G389" s="81">
        <v>10000</v>
      </c>
      <c r="H389" s="4">
        <v>1</v>
      </c>
      <c r="I389" s="10">
        <f t="shared" si="14"/>
        <v>10000</v>
      </c>
      <c r="J389" s="26">
        <v>1</v>
      </c>
      <c r="K389" s="10">
        <f t="shared" si="15"/>
        <v>10000</v>
      </c>
    </row>
    <row r="390" spans="1:11" ht="15.75">
      <c r="A390" s="2">
        <v>374</v>
      </c>
      <c r="B390" s="2">
        <v>27</v>
      </c>
      <c r="C390" s="802" t="s">
        <v>329</v>
      </c>
      <c r="D390" s="53"/>
      <c r="E390" s="747">
        <v>2014</v>
      </c>
      <c r="F390" s="747" t="s">
        <v>12</v>
      </c>
      <c r="G390" s="81">
        <v>25000</v>
      </c>
      <c r="H390" s="4">
        <v>1</v>
      </c>
      <c r="I390" s="10">
        <f t="shared" si="14"/>
        <v>25000</v>
      </c>
      <c r="J390" s="26">
        <v>1</v>
      </c>
      <c r="K390" s="10">
        <f t="shared" si="15"/>
        <v>25000</v>
      </c>
    </row>
    <row r="391" spans="1:11" ht="15.75">
      <c r="A391" s="2">
        <v>375</v>
      </c>
      <c r="B391" s="2">
        <v>28</v>
      </c>
      <c r="C391" s="11" t="s">
        <v>118</v>
      </c>
      <c r="D391" s="50"/>
      <c r="E391" s="751">
        <v>2007</v>
      </c>
      <c r="F391" s="747" t="s">
        <v>12</v>
      </c>
      <c r="G391" s="81">
        <v>21504</v>
      </c>
      <c r="H391" s="4">
        <v>1</v>
      </c>
      <c r="I391" s="10">
        <f t="shared" si="14"/>
        <v>21504</v>
      </c>
      <c r="J391" s="26">
        <v>1</v>
      </c>
      <c r="K391" s="10">
        <f t="shared" si="15"/>
        <v>21504</v>
      </c>
    </row>
    <row r="392" spans="1:11" ht="15.75">
      <c r="A392" s="2">
        <v>376</v>
      </c>
      <c r="B392" s="2">
        <v>29</v>
      </c>
      <c r="C392" s="11" t="s">
        <v>330</v>
      </c>
      <c r="D392" s="50"/>
      <c r="E392" s="751">
        <v>2007</v>
      </c>
      <c r="F392" s="747" t="s">
        <v>12</v>
      </c>
      <c r="G392" s="81">
        <v>20020</v>
      </c>
      <c r="H392" s="4">
        <v>1</v>
      </c>
      <c r="I392" s="10">
        <f t="shared" si="14"/>
        <v>20020</v>
      </c>
      <c r="J392" s="26">
        <v>1</v>
      </c>
      <c r="K392" s="10">
        <f t="shared" si="15"/>
        <v>20020</v>
      </c>
    </row>
    <row r="393" spans="1:11" ht="15.75">
      <c r="A393" s="2">
        <v>377</v>
      </c>
      <c r="B393" s="2">
        <v>30</v>
      </c>
      <c r="C393" s="11" t="s">
        <v>331</v>
      </c>
      <c r="D393" s="50"/>
      <c r="E393" s="751">
        <v>2016</v>
      </c>
      <c r="F393" s="747" t="s">
        <v>12</v>
      </c>
      <c r="G393" s="81">
        <v>35000</v>
      </c>
      <c r="H393" s="4">
        <v>1</v>
      </c>
      <c r="I393" s="10">
        <f t="shared" si="14"/>
        <v>35000</v>
      </c>
      <c r="J393" s="26">
        <v>1</v>
      </c>
      <c r="K393" s="10">
        <f t="shared" si="15"/>
        <v>35000</v>
      </c>
    </row>
    <row r="394" spans="1:11" ht="15.75">
      <c r="A394" s="2">
        <v>378</v>
      </c>
      <c r="B394" s="2">
        <v>31</v>
      </c>
      <c r="C394" s="11" t="s">
        <v>332</v>
      </c>
      <c r="D394" s="50"/>
      <c r="E394" s="751">
        <v>2012</v>
      </c>
      <c r="F394" s="747" t="s">
        <v>12</v>
      </c>
      <c r="G394" s="81">
        <v>22750</v>
      </c>
      <c r="H394" s="4">
        <v>1</v>
      </c>
      <c r="I394" s="10">
        <f t="shared" si="14"/>
        <v>22750</v>
      </c>
      <c r="J394" s="26">
        <v>1</v>
      </c>
      <c r="K394" s="10">
        <f t="shared" si="15"/>
        <v>22750</v>
      </c>
    </row>
    <row r="395" spans="1:11" ht="15.75">
      <c r="A395" s="2">
        <v>379</v>
      </c>
      <c r="B395" s="2">
        <v>32</v>
      </c>
      <c r="C395" s="11" t="s">
        <v>333</v>
      </c>
      <c r="D395" s="50"/>
      <c r="E395" s="751">
        <v>2015</v>
      </c>
      <c r="F395" s="747" t="s">
        <v>12</v>
      </c>
      <c r="G395" s="81">
        <v>30030</v>
      </c>
      <c r="H395" s="4">
        <v>1</v>
      </c>
      <c r="I395" s="10">
        <f t="shared" si="14"/>
        <v>30030</v>
      </c>
      <c r="J395" s="26">
        <v>1</v>
      </c>
      <c r="K395" s="10">
        <f t="shared" si="15"/>
        <v>30030</v>
      </c>
    </row>
    <row r="396" spans="1:11" ht="15.75">
      <c r="A396" s="2">
        <v>380</v>
      </c>
      <c r="B396" s="2">
        <v>33</v>
      </c>
      <c r="C396" s="11" t="s">
        <v>334</v>
      </c>
      <c r="D396" s="50"/>
      <c r="E396" s="751">
        <v>2005</v>
      </c>
      <c r="F396" s="747" t="s">
        <v>12</v>
      </c>
      <c r="G396" s="81">
        <v>12000</v>
      </c>
      <c r="H396" s="4">
        <v>1</v>
      </c>
      <c r="I396" s="10">
        <f t="shared" si="14"/>
        <v>12000</v>
      </c>
      <c r="J396" s="26">
        <v>1</v>
      </c>
      <c r="K396" s="10">
        <f t="shared" si="15"/>
        <v>12000</v>
      </c>
    </row>
    <row r="397" spans="1:11" ht="15.75">
      <c r="A397" s="2">
        <v>381</v>
      </c>
      <c r="B397" s="2">
        <v>34</v>
      </c>
      <c r="C397" s="11" t="s">
        <v>335</v>
      </c>
      <c r="D397" s="50"/>
      <c r="E397" s="751">
        <v>2011</v>
      </c>
      <c r="F397" s="747" t="s">
        <v>12</v>
      </c>
      <c r="G397" s="81">
        <v>19565</v>
      </c>
      <c r="H397" s="4">
        <v>1</v>
      </c>
      <c r="I397" s="10">
        <f t="shared" si="14"/>
        <v>19565</v>
      </c>
      <c r="J397" s="26">
        <v>1</v>
      </c>
      <c r="K397" s="10">
        <f t="shared" si="15"/>
        <v>19565</v>
      </c>
    </row>
    <row r="398" spans="1:11" ht="15.75">
      <c r="A398" s="2">
        <v>382</v>
      </c>
      <c r="B398" s="2">
        <v>35</v>
      </c>
      <c r="C398" s="52" t="s">
        <v>328</v>
      </c>
      <c r="D398" s="53"/>
      <c r="E398" s="747">
        <v>2005</v>
      </c>
      <c r="F398" s="747" t="s">
        <v>12</v>
      </c>
      <c r="G398" s="81">
        <v>15000</v>
      </c>
      <c r="H398" s="4">
        <v>2</v>
      </c>
      <c r="I398" s="10">
        <f t="shared" si="14"/>
        <v>30000</v>
      </c>
      <c r="J398" s="26">
        <v>2</v>
      </c>
      <c r="K398" s="10">
        <f t="shared" si="15"/>
        <v>30000</v>
      </c>
    </row>
    <row r="399" spans="1:11" ht="15.75">
      <c r="A399" s="2">
        <v>383</v>
      </c>
      <c r="B399" s="2">
        <v>36</v>
      </c>
      <c r="C399" s="11" t="s">
        <v>152</v>
      </c>
      <c r="D399" s="50"/>
      <c r="E399" s="751">
        <v>2014</v>
      </c>
      <c r="F399" s="747" t="s">
        <v>12</v>
      </c>
      <c r="G399" s="81">
        <v>21840</v>
      </c>
      <c r="H399" s="4">
        <v>1</v>
      </c>
      <c r="I399" s="10">
        <f t="shared" si="14"/>
        <v>21840</v>
      </c>
      <c r="J399" s="26">
        <v>1</v>
      </c>
      <c r="K399" s="10">
        <f t="shared" si="15"/>
        <v>21840</v>
      </c>
    </row>
    <row r="400" spans="1:11" ht="15.75">
      <c r="A400" s="2">
        <v>384</v>
      </c>
      <c r="B400" s="2">
        <v>37</v>
      </c>
      <c r="C400" s="11" t="s">
        <v>327</v>
      </c>
      <c r="D400" s="50"/>
      <c r="E400" s="751">
        <v>2014</v>
      </c>
      <c r="F400" s="747" t="s">
        <v>12</v>
      </c>
      <c r="G400" s="81">
        <v>30030</v>
      </c>
      <c r="H400" s="4">
        <v>1</v>
      </c>
      <c r="I400" s="10">
        <f t="shared" si="14"/>
        <v>30030</v>
      </c>
      <c r="J400" s="26">
        <v>1</v>
      </c>
      <c r="K400" s="10">
        <f t="shared" si="15"/>
        <v>30030</v>
      </c>
    </row>
    <row r="401" spans="1:11" ht="15.75">
      <c r="A401" s="2">
        <v>385</v>
      </c>
      <c r="B401" s="2">
        <v>38</v>
      </c>
      <c r="C401" s="11" t="s">
        <v>336</v>
      </c>
      <c r="D401" s="50"/>
      <c r="E401" s="751">
        <v>2017</v>
      </c>
      <c r="F401" s="747" t="s">
        <v>12</v>
      </c>
      <c r="G401" s="81">
        <v>54194</v>
      </c>
      <c r="H401" s="4">
        <v>1</v>
      </c>
      <c r="I401" s="10">
        <f t="shared" si="14"/>
        <v>54194</v>
      </c>
      <c r="J401" s="26">
        <v>1</v>
      </c>
      <c r="K401" s="10">
        <f t="shared" si="15"/>
        <v>54194</v>
      </c>
    </row>
    <row r="402" spans="1:11" ht="15.75">
      <c r="A402" s="2">
        <v>386</v>
      </c>
      <c r="B402" s="2">
        <v>39</v>
      </c>
      <c r="C402" s="11" t="s">
        <v>325</v>
      </c>
      <c r="D402" s="50"/>
      <c r="E402" s="751">
        <v>2014</v>
      </c>
      <c r="F402" s="747" t="s">
        <v>12</v>
      </c>
      <c r="G402" s="81">
        <v>94500</v>
      </c>
      <c r="H402" s="4">
        <v>1</v>
      </c>
      <c r="I402" s="10">
        <f t="shared" si="14"/>
        <v>94500</v>
      </c>
      <c r="J402" s="26">
        <v>1</v>
      </c>
      <c r="K402" s="10">
        <f t="shared" si="15"/>
        <v>94500</v>
      </c>
    </row>
    <row r="403" spans="1:11" ht="15.75">
      <c r="A403" s="2">
        <v>387</v>
      </c>
      <c r="B403" s="2">
        <v>40</v>
      </c>
      <c r="C403" s="11" t="s">
        <v>152</v>
      </c>
      <c r="D403" s="50"/>
      <c r="E403" s="751">
        <v>2014</v>
      </c>
      <c r="F403" s="747" t="s">
        <v>12</v>
      </c>
      <c r="G403" s="81">
        <v>21840</v>
      </c>
      <c r="H403" s="4">
        <v>2</v>
      </c>
      <c r="I403" s="10">
        <f t="shared" si="14"/>
        <v>43680</v>
      </c>
      <c r="J403" s="26">
        <v>2</v>
      </c>
      <c r="K403" s="10">
        <f t="shared" si="15"/>
        <v>43680</v>
      </c>
    </row>
    <row r="404" spans="1:11" ht="15.75">
      <c r="A404" s="2">
        <v>388</v>
      </c>
      <c r="B404" s="2">
        <v>41</v>
      </c>
      <c r="C404" s="11" t="s">
        <v>332</v>
      </c>
      <c r="D404" s="50"/>
      <c r="E404" s="751">
        <v>2012</v>
      </c>
      <c r="F404" s="747" t="s">
        <v>12</v>
      </c>
      <c r="G404" s="81">
        <v>19110</v>
      </c>
      <c r="H404" s="4">
        <v>1</v>
      </c>
      <c r="I404" s="10">
        <f t="shared" si="14"/>
        <v>19110</v>
      </c>
      <c r="J404" s="26">
        <v>1</v>
      </c>
      <c r="K404" s="10">
        <f t="shared" si="15"/>
        <v>19110</v>
      </c>
    </row>
    <row r="405" spans="1:11" ht="15.75">
      <c r="A405" s="2">
        <v>389</v>
      </c>
      <c r="B405" s="2">
        <v>42</v>
      </c>
      <c r="C405" s="11" t="s">
        <v>325</v>
      </c>
      <c r="D405" s="50"/>
      <c r="E405" s="751">
        <v>2014</v>
      </c>
      <c r="F405" s="747" t="s">
        <v>12</v>
      </c>
      <c r="G405" s="81">
        <v>45000</v>
      </c>
      <c r="H405" s="4">
        <v>1</v>
      </c>
      <c r="I405" s="10">
        <f t="shared" si="14"/>
        <v>45000</v>
      </c>
      <c r="J405" s="26">
        <v>1</v>
      </c>
      <c r="K405" s="10">
        <f t="shared" si="15"/>
        <v>45000</v>
      </c>
    </row>
    <row r="406" spans="1:11" ht="15.75">
      <c r="A406" s="2">
        <v>390</v>
      </c>
      <c r="B406" s="2">
        <v>43</v>
      </c>
      <c r="C406" s="11" t="s">
        <v>154</v>
      </c>
      <c r="D406" s="50"/>
      <c r="E406" s="751">
        <v>2011</v>
      </c>
      <c r="F406" s="747" t="s">
        <v>12</v>
      </c>
      <c r="G406" s="81">
        <v>20000</v>
      </c>
      <c r="H406" s="4">
        <v>3</v>
      </c>
      <c r="I406" s="10">
        <f t="shared" si="14"/>
        <v>60000</v>
      </c>
      <c r="J406" s="26">
        <v>3</v>
      </c>
      <c r="K406" s="10">
        <f t="shared" si="15"/>
        <v>60000</v>
      </c>
    </row>
    <row r="407" spans="1:11" ht="15.75">
      <c r="A407" s="2">
        <v>391</v>
      </c>
      <c r="B407" s="2">
        <v>44</v>
      </c>
      <c r="C407" s="11" t="s">
        <v>328</v>
      </c>
      <c r="D407" s="50"/>
      <c r="E407" s="751">
        <v>2014</v>
      </c>
      <c r="F407" s="747" t="s">
        <v>12</v>
      </c>
      <c r="G407" s="81">
        <v>21840</v>
      </c>
      <c r="H407" s="4">
        <v>1</v>
      </c>
      <c r="I407" s="10">
        <f t="shared" si="14"/>
        <v>21840</v>
      </c>
      <c r="J407" s="26">
        <v>1</v>
      </c>
      <c r="K407" s="10">
        <f t="shared" si="15"/>
        <v>21840</v>
      </c>
    </row>
    <row r="408" spans="1:11" ht="15.75">
      <c r="A408" s="2">
        <v>392</v>
      </c>
      <c r="B408" s="2">
        <v>45</v>
      </c>
      <c r="C408" s="11" t="s">
        <v>325</v>
      </c>
      <c r="D408" s="50"/>
      <c r="E408" s="751">
        <v>2017</v>
      </c>
      <c r="F408" s="747" t="s">
        <v>12</v>
      </c>
      <c r="G408" s="81">
        <v>60000</v>
      </c>
      <c r="H408" s="4">
        <v>1</v>
      </c>
      <c r="I408" s="10">
        <f t="shared" si="14"/>
        <v>60000</v>
      </c>
      <c r="J408" s="26">
        <v>1</v>
      </c>
      <c r="K408" s="10">
        <f t="shared" si="15"/>
        <v>60000</v>
      </c>
    </row>
    <row r="409" spans="1:11" ht="15.75">
      <c r="A409" s="2">
        <v>393</v>
      </c>
      <c r="B409" s="2">
        <v>46</v>
      </c>
      <c r="C409" s="11" t="s">
        <v>118</v>
      </c>
      <c r="D409" s="50"/>
      <c r="E409" s="751">
        <v>2011</v>
      </c>
      <c r="F409" s="747" t="s">
        <v>12</v>
      </c>
      <c r="G409" s="81">
        <v>21840</v>
      </c>
      <c r="H409" s="4">
        <v>1</v>
      </c>
      <c r="I409" s="10">
        <f t="shared" si="14"/>
        <v>21840</v>
      </c>
      <c r="J409" s="26">
        <v>1</v>
      </c>
      <c r="K409" s="10">
        <f t="shared" si="15"/>
        <v>21840</v>
      </c>
    </row>
    <row r="410" spans="1:11" ht="15.75">
      <c r="A410" s="2">
        <v>394</v>
      </c>
      <c r="B410" s="2">
        <v>47</v>
      </c>
      <c r="C410" s="11" t="s">
        <v>336</v>
      </c>
      <c r="D410" s="50"/>
      <c r="E410" s="751">
        <v>2017</v>
      </c>
      <c r="F410" s="747" t="s">
        <v>12</v>
      </c>
      <c r="G410" s="81">
        <v>55300</v>
      </c>
      <c r="H410" s="4">
        <v>1</v>
      </c>
      <c r="I410" s="10">
        <f t="shared" si="14"/>
        <v>55300</v>
      </c>
      <c r="J410" s="26">
        <v>1</v>
      </c>
      <c r="K410" s="10">
        <f t="shared" si="15"/>
        <v>55300</v>
      </c>
    </row>
    <row r="411" spans="1:11" ht="15.75">
      <c r="A411" s="2">
        <v>395</v>
      </c>
      <c r="B411" s="2">
        <v>48</v>
      </c>
      <c r="C411" s="11" t="s">
        <v>337</v>
      </c>
      <c r="D411" s="50"/>
      <c r="E411" s="751">
        <v>2012</v>
      </c>
      <c r="F411" s="747" t="s">
        <v>12</v>
      </c>
      <c r="G411" s="81">
        <v>25000</v>
      </c>
      <c r="H411" s="4">
        <v>1</v>
      </c>
      <c r="I411" s="10">
        <f t="shared" si="14"/>
        <v>25000</v>
      </c>
      <c r="J411" s="26">
        <v>1</v>
      </c>
      <c r="K411" s="10">
        <f t="shared" si="15"/>
        <v>25000</v>
      </c>
    </row>
    <row r="412" spans="1:11" ht="15.75">
      <c r="A412" s="2">
        <v>396</v>
      </c>
      <c r="B412" s="2">
        <v>49</v>
      </c>
      <c r="C412" s="11" t="s">
        <v>338</v>
      </c>
      <c r="D412" s="50"/>
      <c r="E412" s="751">
        <v>2015</v>
      </c>
      <c r="F412" s="747" t="s">
        <v>12</v>
      </c>
      <c r="G412" s="81">
        <v>45000</v>
      </c>
      <c r="H412" s="4">
        <v>1</v>
      </c>
      <c r="I412" s="10">
        <f t="shared" si="14"/>
        <v>45000</v>
      </c>
      <c r="J412" s="26">
        <v>1</v>
      </c>
      <c r="K412" s="10">
        <f t="shared" si="15"/>
        <v>45000</v>
      </c>
    </row>
    <row r="413" spans="1:11" ht="15.75">
      <c r="A413" s="2">
        <v>397</v>
      </c>
      <c r="B413" s="2">
        <v>50</v>
      </c>
      <c r="C413" s="11" t="s">
        <v>339</v>
      </c>
      <c r="D413" s="50"/>
      <c r="E413" s="751">
        <v>2015</v>
      </c>
      <c r="F413" s="747" t="s">
        <v>12</v>
      </c>
      <c r="G413" s="81">
        <v>50000</v>
      </c>
      <c r="H413" s="4">
        <v>1</v>
      </c>
      <c r="I413" s="10">
        <f t="shared" si="14"/>
        <v>50000</v>
      </c>
      <c r="J413" s="26">
        <v>1</v>
      </c>
      <c r="K413" s="10">
        <f t="shared" si="15"/>
        <v>50000</v>
      </c>
    </row>
    <row r="414" spans="1:11" ht="15.75">
      <c r="A414" s="2">
        <v>398</v>
      </c>
      <c r="B414" s="2">
        <v>51</v>
      </c>
      <c r="C414" s="11" t="s">
        <v>340</v>
      </c>
      <c r="D414" s="50"/>
      <c r="E414" s="751">
        <v>2009</v>
      </c>
      <c r="F414" s="747" t="s">
        <v>12</v>
      </c>
      <c r="G414" s="81">
        <v>100000</v>
      </c>
      <c r="H414" s="4">
        <v>1</v>
      </c>
      <c r="I414" s="10">
        <f t="shared" si="14"/>
        <v>100000</v>
      </c>
      <c r="J414" s="26">
        <v>1</v>
      </c>
      <c r="K414" s="10">
        <f t="shared" si="15"/>
        <v>100000</v>
      </c>
    </row>
    <row r="415" spans="1:11" ht="15.75">
      <c r="A415" s="2">
        <v>399</v>
      </c>
      <c r="B415" s="2">
        <v>52</v>
      </c>
      <c r="C415" s="11" t="s">
        <v>284</v>
      </c>
      <c r="D415" s="50"/>
      <c r="E415" s="751">
        <v>2016</v>
      </c>
      <c r="F415" s="747" t="s">
        <v>12</v>
      </c>
      <c r="G415" s="81">
        <v>508900</v>
      </c>
      <c r="H415" s="4">
        <v>1</v>
      </c>
      <c r="I415" s="10">
        <f t="shared" si="14"/>
        <v>508900</v>
      </c>
      <c r="J415" s="26">
        <v>1</v>
      </c>
      <c r="K415" s="10">
        <f t="shared" si="15"/>
        <v>508900</v>
      </c>
    </row>
    <row r="416" spans="1:11" ht="15.75">
      <c r="A416" s="2">
        <v>400</v>
      </c>
      <c r="B416" s="2">
        <v>53</v>
      </c>
      <c r="C416" s="11" t="s">
        <v>176</v>
      </c>
      <c r="D416" s="50"/>
      <c r="E416" s="751">
        <v>2016</v>
      </c>
      <c r="F416" s="747" t="s">
        <v>341</v>
      </c>
      <c r="G416" s="81">
        <v>43400</v>
      </c>
      <c r="H416" s="4">
        <v>1</v>
      </c>
      <c r="I416" s="10">
        <f t="shared" si="14"/>
        <v>43400</v>
      </c>
      <c r="J416" s="26">
        <v>1</v>
      </c>
      <c r="K416" s="10">
        <f t="shared" si="15"/>
        <v>43400</v>
      </c>
    </row>
    <row r="417" spans="1:11" ht="15.75">
      <c r="A417" s="2">
        <v>401</v>
      </c>
      <c r="B417" s="2">
        <v>54</v>
      </c>
      <c r="C417" s="11" t="s">
        <v>338</v>
      </c>
      <c r="D417" s="50"/>
      <c r="E417" s="751">
        <v>2017</v>
      </c>
      <c r="F417" s="747" t="s">
        <v>12</v>
      </c>
      <c r="G417" s="81">
        <v>150000</v>
      </c>
      <c r="H417" s="4">
        <v>1</v>
      </c>
      <c r="I417" s="10">
        <f t="shared" si="14"/>
        <v>150000</v>
      </c>
      <c r="J417" s="26">
        <v>1</v>
      </c>
      <c r="K417" s="10">
        <f t="shared" si="15"/>
        <v>150000</v>
      </c>
    </row>
    <row r="418" spans="1:11" ht="15.75">
      <c r="A418" s="2">
        <v>402</v>
      </c>
      <c r="B418" s="2">
        <v>55</v>
      </c>
      <c r="C418" s="11" t="s">
        <v>342</v>
      </c>
      <c r="D418" s="50"/>
      <c r="E418" s="751">
        <v>2017</v>
      </c>
      <c r="F418" s="747" t="s">
        <v>12</v>
      </c>
      <c r="G418" s="81">
        <v>189000</v>
      </c>
      <c r="H418" s="4">
        <v>1</v>
      </c>
      <c r="I418" s="10">
        <f t="shared" si="14"/>
        <v>189000</v>
      </c>
      <c r="J418" s="26">
        <v>1</v>
      </c>
      <c r="K418" s="10">
        <f t="shared" si="15"/>
        <v>189000</v>
      </c>
    </row>
    <row r="419" spans="1:11" ht="31.5">
      <c r="A419" s="2">
        <v>403</v>
      </c>
      <c r="B419" s="2">
        <v>56</v>
      </c>
      <c r="C419" s="11" t="s">
        <v>286</v>
      </c>
      <c r="D419" s="50"/>
      <c r="E419" s="751">
        <v>2018</v>
      </c>
      <c r="F419" s="747" t="s">
        <v>12</v>
      </c>
      <c r="G419" s="81">
        <v>200000</v>
      </c>
      <c r="H419" s="4">
        <v>1</v>
      </c>
      <c r="I419" s="10">
        <f t="shared" si="14"/>
        <v>200000</v>
      </c>
      <c r="J419" s="26">
        <v>1</v>
      </c>
      <c r="K419" s="10">
        <f t="shared" si="15"/>
        <v>200000</v>
      </c>
    </row>
    <row r="420" spans="1:11" ht="31.5">
      <c r="A420" s="2">
        <v>404</v>
      </c>
      <c r="B420" s="2">
        <v>57</v>
      </c>
      <c r="C420" s="11" t="s">
        <v>287</v>
      </c>
      <c r="D420" s="50"/>
      <c r="E420" s="751">
        <v>2018</v>
      </c>
      <c r="F420" s="747" t="s">
        <v>12</v>
      </c>
      <c r="G420" s="81">
        <v>20000</v>
      </c>
      <c r="H420" s="4">
        <v>1</v>
      </c>
      <c r="I420" s="10">
        <f t="shared" si="14"/>
        <v>20000</v>
      </c>
      <c r="J420" s="26">
        <v>1</v>
      </c>
      <c r="K420" s="10">
        <f t="shared" si="15"/>
        <v>20000</v>
      </c>
    </row>
    <row r="421" spans="1:11" ht="31.5">
      <c r="A421" s="2">
        <v>405</v>
      </c>
      <c r="B421" s="2">
        <v>58</v>
      </c>
      <c r="C421" s="11" t="s">
        <v>102</v>
      </c>
      <c r="D421" s="50"/>
      <c r="E421" s="751">
        <v>2018</v>
      </c>
      <c r="F421" s="747" t="s">
        <v>12</v>
      </c>
      <c r="G421" s="81">
        <v>40000</v>
      </c>
      <c r="H421" s="4">
        <v>1</v>
      </c>
      <c r="I421" s="10">
        <f t="shared" si="14"/>
        <v>40000</v>
      </c>
      <c r="J421" s="26">
        <v>1</v>
      </c>
      <c r="K421" s="10">
        <f t="shared" si="15"/>
        <v>40000</v>
      </c>
    </row>
    <row r="422" spans="1:11" ht="47.25">
      <c r="A422" s="2">
        <v>406</v>
      </c>
      <c r="B422" s="2">
        <v>59</v>
      </c>
      <c r="C422" s="11" t="s">
        <v>107</v>
      </c>
      <c r="D422" s="50"/>
      <c r="E422" s="751">
        <v>2018</v>
      </c>
      <c r="F422" s="747" t="s">
        <v>12</v>
      </c>
      <c r="G422" s="81">
        <v>10000</v>
      </c>
      <c r="H422" s="4">
        <v>1</v>
      </c>
      <c r="I422" s="10">
        <f t="shared" si="14"/>
        <v>10000</v>
      </c>
      <c r="J422" s="26">
        <v>1</v>
      </c>
      <c r="K422" s="10">
        <f t="shared" si="15"/>
        <v>10000</v>
      </c>
    </row>
    <row r="423" spans="1:11" ht="15.75">
      <c r="A423" s="2">
        <v>407</v>
      </c>
      <c r="B423" s="2">
        <v>60</v>
      </c>
      <c r="C423" s="15" t="s">
        <v>136</v>
      </c>
      <c r="D423" s="50"/>
      <c r="E423" s="751">
        <v>2021</v>
      </c>
      <c r="F423" s="747" t="s">
        <v>12</v>
      </c>
      <c r="G423" s="81">
        <v>181300</v>
      </c>
      <c r="H423" s="4">
        <v>2</v>
      </c>
      <c r="I423" s="10">
        <f t="shared" si="14"/>
        <v>362600</v>
      </c>
      <c r="J423" s="26">
        <v>2</v>
      </c>
      <c r="K423" s="10">
        <f t="shared" si="15"/>
        <v>362600</v>
      </c>
    </row>
    <row r="424" spans="1:11" ht="15.75">
      <c r="A424" s="2">
        <v>408</v>
      </c>
      <c r="B424" s="2">
        <v>61</v>
      </c>
      <c r="C424" s="15" t="s">
        <v>143</v>
      </c>
      <c r="D424" s="50"/>
      <c r="E424" s="751">
        <v>2021</v>
      </c>
      <c r="F424" s="747" t="s">
        <v>12</v>
      </c>
      <c r="G424" s="81">
        <v>791000</v>
      </c>
      <c r="H424" s="4">
        <v>1</v>
      </c>
      <c r="I424" s="10">
        <f t="shared" si="14"/>
        <v>791000</v>
      </c>
      <c r="J424" s="26">
        <v>1</v>
      </c>
      <c r="K424" s="10">
        <f t="shared" si="15"/>
        <v>791000</v>
      </c>
    </row>
    <row r="425" spans="1:11" ht="15.75">
      <c r="A425" s="2">
        <v>409</v>
      </c>
      <c r="B425" s="2">
        <v>62</v>
      </c>
      <c r="C425" s="15" t="s">
        <v>343</v>
      </c>
      <c r="D425" s="50"/>
      <c r="E425" s="751">
        <v>2021</v>
      </c>
      <c r="F425" s="747" t="s">
        <v>12</v>
      </c>
      <c r="G425" s="81">
        <v>2800000</v>
      </c>
      <c r="H425" s="4">
        <v>2</v>
      </c>
      <c r="I425" s="10">
        <f t="shared" si="14"/>
        <v>5600000</v>
      </c>
      <c r="J425" s="26">
        <v>2</v>
      </c>
      <c r="K425" s="10">
        <f t="shared" si="15"/>
        <v>5600000</v>
      </c>
    </row>
    <row r="426" spans="1:11" ht="15.75">
      <c r="A426" s="2">
        <v>410</v>
      </c>
      <c r="B426" s="2">
        <v>63</v>
      </c>
      <c r="C426" s="15" t="s">
        <v>344</v>
      </c>
      <c r="D426" s="50"/>
      <c r="E426" s="751">
        <v>2022</v>
      </c>
      <c r="F426" s="747" t="s">
        <v>12</v>
      </c>
      <c r="G426" s="81">
        <v>182700</v>
      </c>
      <c r="H426" s="4">
        <v>1</v>
      </c>
      <c r="I426" s="10">
        <f t="shared" si="14"/>
        <v>182700</v>
      </c>
      <c r="J426" s="26">
        <v>1</v>
      </c>
      <c r="K426" s="10">
        <f t="shared" si="15"/>
        <v>182700</v>
      </c>
    </row>
    <row r="427" spans="1:11" ht="15.75">
      <c r="A427" s="2">
        <v>411</v>
      </c>
      <c r="B427" s="2">
        <v>64</v>
      </c>
      <c r="C427" s="15" t="s">
        <v>169</v>
      </c>
      <c r="D427" s="50"/>
      <c r="E427" s="751">
        <v>2022</v>
      </c>
      <c r="F427" s="32" t="s">
        <v>12</v>
      </c>
      <c r="G427" s="81">
        <v>105000</v>
      </c>
      <c r="H427" s="4">
        <v>6</v>
      </c>
      <c r="I427" s="10">
        <f t="shared" si="14"/>
        <v>630000</v>
      </c>
      <c r="J427" s="26">
        <v>6</v>
      </c>
      <c r="K427" s="10">
        <f t="shared" si="15"/>
        <v>630000</v>
      </c>
    </row>
    <row r="428" spans="1:11" ht="15.75">
      <c r="A428" s="2">
        <v>412</v>
      </c>
      <c r="B428" s="2">
        <v>65</v>
      </c>
      <c r="C428" s="11" t="s">
        <v>345</v>
      </c>
      <c r="D428" s="50"/>
      <c r="E428" s="751">
        <v>1997</v>
      </c>
      <c r="F428" s="751" t="s">
        <v>12</v>
      </c>
      <c r="G428" s="47">
        <v>7500</v>
      </c>
      <c r="H428" s="387">
        <v>7</v>
      </c>
      <c r="I428" s="51">
        <v>52500</v>
      </c>
      <c r="J428" s="48">
        <v>7</v>
      </c>
      <c r="K428" s="47">
        <v>52500</v>
      </c>
    </row>
    <row r="429" spans="1:11" ht="15.75">
      <c r="A429" s="2">
        <v>413</v>
      </c>
      <c r="B429" s="2">
        <v>66</v>
      </c>
      <c r="C429" s="11" t="s">
        <v>346</v>
      </c>
      <c r="D429" s="50"/>
      <c r="E429" s="751">
        <v>1997</v>
      </c>
      <c r="F429" s="751" t="s">
        <v>12</v>
      </c>
      <c r="G429" s="47">
        <v>7500</v>
      </c>
      <c r="H429" s="387">
        <v>5</v>
      </c>
      <c r="I429" s="51">
        <v>37500</v>
      </c>
      <c r="J429" s="48">
        <v>5</v>
      </c>
      <c r="K429" s="47">
        <v>37500</v>
      </c>
    </row>
    <row r="430" spans="1:11" ht="15.75">
      <c r="A430" s="2">
        <v>414</v>
      </c>
      <c r="B430" s="2">
        <v>67</v>
      </c>
      <c r="C430" s="11" t="s">
        <v>347</v>
      </c>
      <c r="D430" s="50"/>
      <c r="E430" s="751">
        <v>1997</v>
      </c>
      <c r="F430" s="751" t="s">
        <v>12</v>
      </c>
      <c r="G430" s="47">
        <v>12500</v>
      </c>
      <c r="H430" s="387">
        <v>1</v>
      </c>
      <c r="I430" s="51">
        <v>12500</v>
      </c>
      <c r="J430" s="48">
        <v>1</v>
      </c>
      <c r="K430" s="47">
        <v>12500</v>
      </c>
    </row>
    <row r="431" spans="1:11" ht="15.75">
      <c r="A431" s="2">
        <v>415</v>
      </c>
      <c r="B431" s="2">
        <v>68</v>
      </c>
      <c r="C431" s="11" t="s">
        <v>348</v>
      </c>
      <c r="D431" s="50"/>
      <c r="E431" s="751">
        <v>1997</v>
      </c>
      <c r="F431" s="751" t="s">
        <v>12</v>
      </c>
      <c r="G431" s="47">
        <v>12500</v>
      </c>
      <c r="H431" s="387">
        <v>1</v>
      </c>
      <c r="I431" s="51">
        <v>12500</v>
      </c>
      <c r="J431" s="48">
        <v>1</v>
      </c>
      <c r="K431" s="47">
        <v>12500</v>
      </c>
    </row>
    <row r="432" spans="1:11" ht="15.75">
      <c r="A432" s="2">
        <v>416</v>
      </c>
      <c r="B432" s="2">
        <v>69</v>
      </c>
      <c r="C432" s="11" t="s">
        <v>349</v>
      </c>
      <c r="D432" s="50"/>
      <c r="E432" s="751">
        <v>1997</v>
      </c>
      <c r="F432" s="751" t="s">
        <v>183</v>
      </c>
      <c r="G432" s="47">
        <v>7800</v>
      </c>
      <c r="H432" s="387">
        <v>19.399999999999999</v>
      </c>
      <c r="I432" s="51">
        <v>151320</v>
      </c>
      <c r="J432" s="48">
        <v>19.399999999999999</v>
      </c>
      <c r="K432" s="47">
        <v>151320</v>
      </c>
    </row>
    <row r="433" spans="1:11" ht="15.75">
      <c r="A433" s="2">
        <v>417</v>
      </c>
      <c r="B433" s="2">
        <v>70</v>
      </c>
      <c r="C433" s="11" t="s">
        <v>350</v>
      </c>
      <c r="D433" s="50"/>
      <c r="E433" s="751">
        <v>1997</v>
      </c>
      <c r="F433" s="751" t="s">
        <v>183</v>
      </c>
      <c r="G433" s="47">
        <v>7800</v>
      </c>
      <c r="H433" s="387">
        <v>8</v>
      </c>
      <c r="I433" s="51">
        <v>62400</v>
      </c>
      <c r="J433" s="48">
        <v>8</v>
      </c>
      <c r="K433" s="47">
        <v>62400</v>
      </c>
    </row>
    <row r="434" spans="1:11" ht="15.75">
      <c r="A434" s="2">
        <v>418</v>
      </c>
      <c r="B434" s="2">
        <v>71</v>
      </c>
      <c r="C434" s="11" t="s">
        <v>351</v>
      </c>
      <c r="D434" s="50"/>
      <c r="E434" s="751">
        <v>1997</v>
      </c>
      <c r="F434" s="751" t="s">
        <v>183</v>
      </c>
      <c r="G434" s="47">
        <v>7800</v>
      </c>
      <c r="H434" s="387">
        <v>12</v>
      </c>
      <c r="I434" s="51">
        <v>93600</v>
      </c>
      <c r="J434" s="48">
        <v>12</v>
      </c>
      <c r="K434" s="47">
        <v>93600</v>
      </c>
    </row>
    <row r="435" spans="1:11" ht="15.75">
      <c r="A435" s="2">
        <v>419</v>
      </c>
      <c r="B435" s="2">
        <v>72</v>
      </c>
      <c r="C435" s="11" t="s">
        <v>248</v>
      </c>
      <c r="D435" s="50"/>
      <c r="E435" s="751">
        <v>2011</v>
      </c>
      <c r="F435" s="747" t="s">
        <v>12</v>
      </c>
      <c r="G435" s="747">
        <v>20800</v>
      </c>
      <c r="H435" s="387">
        <v>13</v>
      </c>
      <c r="I435" s="51">
        <f>H435*G435</f>
        <v>270400</v>
      </c>
      <c r="J435" s="48">
        <v>13</v>
      </c>
      <c r="K435" s="47">
        <f>J435*G435</f>
        <v>270400</v>
      </c>
    </row>
    <row r="436" spans="1:11" ht="15.75">
      <c r="A436" s="2">
        <v>420</v>
      </c>
      <c r="B436" s="2">
        <v>73</v>
      </c>
      <c r="C436" s="52" t="s">
        <v>352</v>
      </c>
      <c r="D436" s="53"/>
      <c r="E436" s="751">
        <v>1997</v>
      </c>
      <c r="F436" s="747" t="s">
        <v>12</v>
      </c>
      <c r="G436" s="747">
        <v>15000</v>
      </c>
      <c r="H436" s="5">
        <v>1</v>
      </c>
      <c r="I436" s="51">
        <v>15000</v>
      </c>
      <c r="J436" s="48">
        <v>1</v>
      </c>
      <c r="K436" s="47">
        <v>15000</v>
      </c>
    </row>
    <row r="437" spans="1:11" ht="15.75">
      <c r="A437" s="2">
        <v>421</v>
      </c>
      <c r="B437" s="2">
        <v>74</v>
      </c>
      <c r="C437" s="52" t="s">
        <v>353</v>
      </c>
      <c r="D437" s="50"/>
      <c r="E437" s="751">
        <v>2017</v>
      </c>
      <c r="F437" s="747" t="s">
        <v>12</v>
      </c>
      <c r="G437" s="47">
        <v>16500</v>
      </c>
      <c r="H437" s="387">
        <v>1</v>
      </c>
      <c r="I437" s="51">
        <v>16500</v>
      </c>
      <c r="J437" s="48">
        <v>1</v>
      </c>
      <c r="K437" s="47">
        <v>16500</v>
      </c>
    </row>
    <row r="438" spans="1:11" ht="15.75">
      <c r="A438" s="2">
        <v>422</v>
      </c>
      <c r="B438" s="2">
        <v>75</v>
      </c>
      <c r="C438" s="11" t="s">
        <v>248</v>
      </c>
      <c r="D438" s="50"/>
      <c r="E438" s="751">
        <v>2014</v>
      </c>
      <c r="F438" s="747" t="s">
        <v>12</v>
      </c>
      <c r="G438" s="747">
        <v>20800</v>
      </c>
      <c r="H438" s="387">
        <v>2</v>
      </c>
      <c r="I438" s="51">
        <v>41600</v>
      </c>
      <c r="J438" s="48">
        <v>2</v>
      </c>
      <c r="K438" s="47">
        <v>41600</v>
      </c>
    </row>
    <row r="439" spans="1:11" ht="15.75">
      <c r="A439" s="2">
        <v>423</v>
      </c>
      <c r="B439" s="2">
        <v>76</v>
      </c>
      <c r="C439" s="11" t="s">
        <v>354</v>
      </c>
      <c r="D439" s="50"/>
      <c r="E439" s="751">
        <v>2005</v>
      </c>
      <c r="F439" s="747" t="s">
        <v>12</v>
      </c>
      <c r="G439" s="47">
        <v>7000</v>
      </c>
      <c r="H439" s="387">
        <v>13</v>
      </c>
      <c r="I439" s="51">
        <v>91000</v>
      </c>
      <c r="J439" s="48">
        <v>13</v>
      </c>
      <c r="K439" s="47">
        <v>91000</v>
      </c>
    </row>
    <row r="440" spans="1:11" ht="15.75">
      <c r="A440" s="2">
        <v>424</v>
      </c>
      <c r="B440" s="2">
        <v>77</v>
      </c>
      <c r="C440" s="11" t="s">
        <v>327</v>
      </c>
      <c r="D440" s="50"/>
      <c r="E440" s="751">
        <v>1997</v>
      </c>
      <c r="F440" s="747" t="s">
        <v>12</v>
      </c>
      <c r="G440" s="747">
        <v>16000</v>
      </c>
      <c r="H440" s="387">
        <v>1</v>
      </c>
      <c r="I440" s="51">
        <v>16000</v>
      </c>
      <c r="J440" s="48">
        <v>1</v>
      </c>
      <c r="K440" s="47">
        <v>16000</v>
      </c>
    </row>
    <row r="441" spans="1:11" ht="15.75">
      <c r="A441" s="2">
        <v>425</v>
      </c>
      <c r="B441" s="2">
        <v>78</v>
      </c>
      <c r="C441" s="11" t="s">
        <v>355</v>
      </c>
      <c r="D441" s="50"/>
      <c r="E441" s="751">
        <v>2017</v>
      </c>
      <c r="F441" s="747" t="s">
        <v>12</v>
      </c>
      <c r="G441" s="47">
        <v>7900</v>
      </c>
      <c r="H441" s="387">
        <v>8</v>
      </c>
      <c r="I441" s="51">
        <v>63200</v>
      </c>
      <c r="J441" s="48">
        <v>8</v>
      </c>
      <c r="K441" s="47">
        <v>63200</v>
      </c>
    </row>
    <row r="442" spans="1:11" ht="15.75">
      <c r="A442" s="2">
        <v>426</v>
      </c>
      <c r="B442" s="2">
        <v>79</v>
      </c>
      <c r="C442" s="11" t="s">
        <v>356</v>
      </c>
      <c r="D442" s="50"/>
      <c r="E442" s="751">
        <v>2011</v>
      </c>
      <c r="F442" s="747" t="s">
        <v>357</v>
      </c>
      <c r="G442" s="47">
        <v>2560</v>
      </c>
      <c r="H442" s="387">
        <v>30.5</v>
      </c>
      <c r="I442" s="51">
        <v>78080</v>
      </c>
      <c r="J442" s="48">
        <v>30.5</v>
      </c>
      <c r="K442" s="47">
        <v>78080</v>
      </c>
    </row>
    <row r="443" spans="1:11" ht="15.75">
      <c r="A443" s="2">
        <v>427</v>
      </c>
      <c r="B443" s="2">
        <v>80</v>
      </c>
      <c r="C443" s="11" t="s">
        <v>358</v>
      </c>
      <c r="D443" s="50"/>
      <c r="E443" s="751">
        <v>2016</v>
      </c>
      <c r="F443" s="747" t="s">
        <v>12</v>
      </c>
      <c r="G443" s="747">
        <v>7900</v>
      </c>
      <c r="H443" s="387">
        <v>1</v>
      </c>
      <c r="I443" s="51">
        <v>7900</v>
      </c>
      <c r="J443" s="48">
        <v>1</v>
      </c>
      <c r="K443" s="47">
        <v>7900</v>
      </c>
    </row>
    <row r="444" spans="1:11" ht="15.75">
      <c r="A444" s="2">
        <v>428</v>
      </c>
      <c r="B444" s="2">
        <v>81</v>
      </c>
      <c r="C444" s="11" t="s">
        <v>359</v>
      </c>
      <c r="D444" s="50"/>
      <c r="E444" s="751">
        <v>1997</v>
      </c>
      <c r="F444" s="747" t="s">
        <v>12</v>
      </c>
      <c r="G444" s="747">
        <v>22000</v>
      </c>
      <c r="H444" s="387">
        <v>6</v>
      </c>
      <c r="I444" s="51">
        <v>132000</v>
      </c>
      <c r="J444" s="48">
        <v>6</v>
      </c>
      <c r="K444" s="47">
        <v>132000</v>
      </c>
    </row>
    <row r="445" spans="1:11" ht="15.75">
      <c r="A445" s="2">
        <v>429</v>
      </c>
      <c r="B445" s="2">
        <v>82</v>
      </c>
      <c r="C445" s="11" t="s">
        <v>360</v>
      </c>
      <c r="D445" s="50"/>
      <c r="E445" s="751">
        <v>2006</v>
      </c>
      <c r="F445" s="747" t="s">
        <v>357</v>
      </c>
      <c r="G445" s="747">
        <v>2600</v>
      </c>
      <c r="H445" s="387">
        <v>3</v>
      </c>
      <c r="I445" s="51">
        <v>7800</v>
      </c>
      <c r="J445" s="48">
        <v>3</v>
      </c>
      <c r="K445" s="47">
        <v>7800</v>
      </c>
    </row>
    <row r="446" spans="1:11" ht="15.75">
      <c r="A446" s="2">
        <v>430</v>
      </c>
      <c r="B446" s="2">
        <v>83</v>
      </c>
      <c r="C446" s="11" t="s">
        <v>323</v>
      </c>
      <c r="D446" s="50"/>
      <c r="E446" s="751">
        <v>1997</v>
      </c>
      <c r="F446" s="747" t="s">
        <v>12</v>
      </c>
      <c r="G446" s="747">
        <v>14300</v>
      </c>
      <c r="H446" s="387">
        <v>1</v>
      </c>
      <c r="I446" s="51">
        <v>14300</v>
      </c>
      <c r="J446" s="48">
        <v>1</v>
      </c>
      <c r="K446" s="47">
        <v>14300</v>
      </c>
    </row>
    <row r="447" spans="1:11" ht="15.75">
      <c r="A447" s="2">
        <v>431</v>
      </c>
      <c r="B447" s="2">
        <v>84</v>
      </c>
      <c r="C447" s="11" t="s">
        <v>361</v>
      </c>
      <c r="D447" s="50"/>
      <c r="E447" s="751">
        <v>2011</v>
      </c>
      <c r="F447" s="747" t="s">
        <v>12</v>
      </c>
      <c r="G447" s="747">
        <v>7000</v>
      </c>
      <c r="H447" s="387">
        <v>26</v>
      </c>
      <c r="I447" s="51">
        <v>182000</v>
      </c>
      <c r="J447" s="48">
        <v>26</v>
      </c>
      <c r="K447" s="47">
        <v>182000</v>
      </c>
    </row>
    <row r="448" spans="1:11" ht="15.75">
      <c r="A448" s="2">
        <v>432</v>
      </c>
      <c r="B448" s="2">
        <v>85</v>
      </c>
      <c r="C448" s="11" t="s">
        <v>358</v>
      </c>
      <c r="D448" s="50"/>
      <c r="E448" s="751">
        <v>2014</v>
      </c>
      <c r="F448" s="747" t="s">
        <v>12</v>
      </c>
      <c r="G448" s="747">
        <v>6500</v>
      </c>
      <c r="H448" s="387">
        <v>1</v>
      </c>
      <c r="I448" s="51">
        <v>6500</v>
      </c>
      <c r="J448" s="48">
        <v>1</v>
      </c>
      <c r="K448" s="47">
        <v>6500</v>
      </c>
    </row>
    <row r="449" spans="1:11" ht="15.75">
      <c r="A449" s="2">
        <v>433</v>
      </c>
      <c r="B449" s="2">
        <v>86</v>
      </c>
      <c r="C449" s="11" t="s">
        <v>354</v>
      </c>
      <c r="D449" s="50"/>
      <c r="E449" s="751">
        <v>2014</v>
      </c>
      <c r="F449" s="747" t="s">
        <v>12</v>
      </c>
      <c r="G449" s="747">
        <v>7000</v>
      </c>
      <c r="H449" s="387">
        <v>2</v>
      </c>
      <c r="I449" s="51">
        <v>14000</v>
      </c>
      <c r="J449" s="48">
        <v>2</v>
      </c>
      <c r="K449" s="47">
        <v>14000</v>
      </c>
    </row>
    <row r="450" spans="1:11" ht="15.75">
      <c r="A450" s="2">
        <v>434</v>
      </c>
      <c r="B450" s="2">
        <v>87</v>
      </c>
      <c r="C450" s="11" t="s">
        <v>358</v>
      </c>
      <c r="D450" s="50"/>
      <c r="E450" s="751">
        <v>2014</v>
      </c>
      <c r="F450" s="747" t="s">
        <v>12</v>
      </c>
      <c r="G450" s="747">
        <v>6500</v>
      </c>
      <c r="H450" s="387">
        <v>1</v>
      </c>
      <c r="I450" s="51">
        <v>6500</v>
      </c>
      <c r="J450" s="48">
        <v>1</v>
      </c>
      <c r="K450" s="47">
        <v>6500</v>
      </c>
    </row>
    <row r="451" spans="1:11" ht="15.75">
      <c r="A451" s="2">
        <v>435</v>
      </c>
      <c r="B451" s="2">
        <v>88</v>
      </c>
      <c r="C451" s="11" t="s">
        <v>354</v>
      </c>
      <c r="D451" s="50"/>
      <c r="E451" s="751">
        <v>2014</v>
      </c>
      <c r="F451" s="747" t="s">
        <v>12</v>
      </c>
      <c r="G451" s="747">
        <v>7000</v>
      </c>
      <c r="H451" s="387">
        <v>2</v>
      </c>
      <c r="I451" s="51">
        <v>14000</v>
      </c>
      <c r="J451" s="48">
        <v>2</v>
      </c>
      <c r="K451" s="47">
        <v>14000</v>
      </c>
    </row>
    <row r="452" spans="1:11" ht="15.75">
      <c r="A452" s="2">
        <v>436</v>
      </c>
      <c r="B452" s="2">
        <v>89</v>
      </c>
      <c r="C452" s="11" t="s">
        <v>354</v>
      </c>
      <c r="D452" s="50"/>
      <c r="E452" s="751">
        <v>2014</v>
      </c>
      <c r="F452" s="747" t="s">
        <v>12</v>
      </c>
      <c r="G452" s="747">
        <v>7000</v>
      </c>
      <c r="H452" s="387">
        <v>2</v>
      </c>
      <c r="I452" s="51">
        <v>14000</v>
      </c>
      <c r="J452" s="48">
        <v>2</v>
      </c>
      <c r="K452" s="47">
        <v>14000</v>
      </c>
    </row>
    <row r="453" spans="1:11" ht="27" customHeight="1">
      <c r="A453" s="2">
        <v>437</v>
      </c>
      <c r="B453" s="2">
        <v>90</v>
      </c>
      <c r="C453" s="11" t="s">
        <v>301</v>
      </c>
      <c r="D453" s="50"/>
      <c r="E453" s="751">
        <v>2018</v>
      </c>
      <c r="F453" s="747" t="s">
        <v>12</v>
      </c>
      <c r="G453" s="747">
        <v>12030</v>
      </c>
      <c r="H453" s="387">
        <v>1</v>
      </c>
      <c r="I453" s="51">
        <v>12030</v>
      </c>
      <c r="J453" s="48">
        <v>1</v>
      </c>
      <c r="K453" s="47">
        <v>12030</v>
      </c>
    </row>
    <row r="454" spans="1:11" ht="24.75" customHeight="1">
      <c r="A454" s="2">
        <v>438</v>
      </c>
      <c r="B454" s="2">
        <v>91</v>
      </c>
      <c r="C454" s="11" t="s">
        <v>362</v>
      </c>
      <c r="D454" s="50"/>
      <c r="E454" s="751">
        <v>2018</v>
      </c>
      <c r="F454" s="747" t="s">
        <v>363</v>
      </c>
      <c r="G454" s="747">
        <v>2310</v>
      </c>
      <c r="H454" s="387">
        <v>30</v>
      </c>
      <c r="I454" s="51">
        <v>69300</v>
      </c>
      <c r="J454" s="48">
        <v>30</v>
      </c>
      <c r="K454" s="47">
        <v>69300</v>
      </c>
    </row>
    <row r="455" spans="1:11" ht="24.75" customHeight="1">
      <c r="A455" s="2">
        <v>439</v>
      </c>
      <c r="B455" s="2">
        <v>92</v>
      </c>
      <c r="C455" s="11" t="s">
        <v>364</v>
      </c>
      <c r="D455" s="50"/>
      <c r="E455" s="751">
        <v>2018</v>
      </c>
      <c r="F455" s="747" t="s">
        <v>12</v>
      </c>
      <c r="G455" s="747">
        <v>300</v>
      </c>
      <c r="H455" s="387">
        <v>10</v>
      </c>
      <c r="I455" s="51">
        <v>3000</v>
      </c>
      <c r="J455" s="48">
        <v>10</v>
      </c>
      <c r="K455" s="47">
        <f>J455*G455</f>
        <v>3000</v>
      </c>
    </row>
    <row r="456" spans="1:11" ht="33.75" customHeight="1">
      <c r="A456" s="2">
        <v>440</v>
      </c>
      <c r="B456" s="2">
        <v>93</v>
      </c>
      <c r="C456" s="11" t="s">
        <v>365</v>
      </c>
      <c r="D456" s="50"/>
      <c r="E456" s="751">
        <v>2018</v>
      </c>
      <c r="F456" s="747" t="s">
        <v>12</v>
      </c>
      <c r="G456" s="747">
        <v>5300</v>
      </c>
      <c r="H456" s="387">
        <v>1</v>
      </c>
      <c r="I456" s="51">
        <v>5300</v>
      </c>
      <c r="J456" s="48">
        <v>1</v>
      </c>
      <c r="K456" s="47">
        <v>5300</v>
      </c>
    </row>
    <row r="457" spans="1:11" ht="31.5">
      <c r="A457" s="2">
        <v>441</v>
      </c>
      <c r="B457" s="2">
        <v>94</v>
      </c>
      <c r="C457" s="11" t="s">
        <v>366</v>
      </c>
      <c r="D457" s="50"/>
      <c r="E457" s="751">
        <v>2018</v>
      </c>
      <c r="F457" s="747" t="s">
        <v>12</v>
      </c>
      <c r="G457" s="747">
        <v>750</v>
      </c>
      <c r="H457" s="387">
        <v>75</v>
      </c>
      <c r="I457" s="51">
        <v>56250</v>
      </c>
      <c r="J457" s="48">
        <v>75</v>
      </c>
      <c r="K457" s="47">
        <v>56250</v>
      </c>
    </row>
    <row r="458" spans="1:11">
      <c r="A458" s="1128"/>
      <c r="B458" s="1245" t="s">
        <v>635</v>
      </c>
      <c r="C458" s="1245"/>
      <c r="D458" s="1245"/>
      <c r="E458" s="1245"/>
      <c r="F458" s="1245"/>
      <c r="G458" s="1130"/>
      <c r="H458" s="1046">
        <f>SUM(H364:H457)</f>
        <v>367.4</v>
      </c>
      <c r="I458" s="803">
        <f>SUM(I364:I457)</f>
        <v>238315479</v>
      </c>
      <c r="J458" s="804">
        <f>SUM(J364:J457)</f>
        <v>367.4</v>
      </c>
      <c r="K458" s="803">
        <f>SUM(K364:K457)</f>
        <v>238315479</v>
      </c>
    </row>
    <row r="459" spans="1:11">
      <c r="B459" s="783"/>
      <c r="C459" s="783"/>
      <c r="G459" s="784"/>
      <c r="H459" s="785"/>
      <c r="J459" s="781"/>
    </row>
    <row r="460" spans="1:11">
      <c r="A460" s="49"/>
      <c r="B460" s="49"/>
      <c r="C460" s="1231" t="s">
        <v>367</v>
      </c>
      <c r="D460" s="1231"/>
      <c r="E460" s="1231"/>
      <c r="F460" s="1231"/>
      <c r="G460" s="1231"/>
      <c r="H460" s="1231"/>
      <c r="I460" s="1231"/>
      <c r="J460" s="1231"/>
      <c r="K460" s="1231"/>
    </row>
    <row r="461" spans="1:11" ht="15.75">
      <c r="A461" s="2">
        <v>442</v>
      </c>
      <c r="B461" s="2">
        <v>1</v>
      </c>
      <c r="C461" s="54" t="s">
        <v>368</v>
      </c>
      <c r="D461" s="55">
        <v>1979</v>
      </c>
      <c r="E461" s="46">
        <v>1980</v>
      </c>
      <c r="F461" s="46" t="s">
        <v>12</v>
      </c>
      <c r="G461" s="91">
        <v>108679000</v>
      </c>
      <c r="H461" s="56">
        <v>1</v>
      </c>
      <c r="I461" s="57">
        <f t="shared" ref="I461:I482" si="16">H461*G461</f>
        <v>108679000</v>
      </c>
      <c r="J461" s="58">
        <v>1</v>
      </c>
      <c r="K461" s="46">
        <f>J461*I461</f>
        <v>108679000</v>
      </c>
    </row>
    <row r="462" spans="1:11" ht="15.75">
      <c r="A462" s="2">
        <v>443</v>
      </c>
      <c r="B462" s="2">
        <v>2</v>
      </c>
      <c r="C462" s="54" t="s">
        <v>369</v>
      </c>
      <c r="D462" s="55">
        <v>1946</v>
      </c>
      <c r="E462" s="46">
        <v>1997</v>
      </c>
      <c r="F462" s="46" t="s">
        <v>12</v>
      </c>
      <c r="G462" s="92">
        <v>173645200</v>
      </c>
      <c r="H462" s="56">
        <v>1</v>
      </c>
      <c r="I462" s="57">
        <f t="shared" si="16"/>
        <v>173645200</v>
      </c>
      <c r="J462" s="58">
        <v>1</v>
      </c>
      <c r="K462" s="46">
        <f t="shared" ref="K462:K481" si="17">J462*G462</f>
        <v>173645200</v>
      </c>
    </row>
    <row r="463" spans="1:11" ht="15.75">
      <c r="A463" s="2">
        <v>444</v>
      </c>
      <c r="B463" s="2">
        <v>3</v>
      </c>
      <c r="C463" s="54" t="s">
        <v>370</v>
      </c>
      <c r="D463" s="55">
        <v>1979</v>
      </c>
      <c r="E463" s="46">
        <v>1980</v>
      </c>
      <c r="F463" s="46" t="s">
        <v>12</v>
      </c>
      <c r="G463" s="46">
        <v>1419597</v>
      </c>
      <c r="H463" s="56">
        <v>1</v>
      </c>
      <c r="I463" s="57">
        <f t="shared" si="16"/>
        <v>1419597</v>
      </c>
      <c r="J463" s="58">
        <v>1</v>
      </c>
      <c r="K463" s="46">
        <f t="shared" si="17"/>
        <v>1419597</v>
      </c>
    </row>
    <row r="464" spans="1:11" ht="15.75">
      <c r="A464" s="2">
        <v>445</v>
      </c>
      <c r="B464" s="2">
        <v>4</v>
      </c>
      <c r="C464" s="54" t="s">
        <v>371</v>
      </c>
      <c r="D464" s="55">
        <v>1968</v>
      </c>
      <c r="E464" s="46">
        <v>1970</v>
      </c>
      <c r="F464" s="46" t="s">
        <v>12</v>
      </c>
      <c r="G464" s="46">
        <v>70000</v>
      </c>
      <c r="H464" s="56">
        <v>1</v>
      </c>
      <c r="I464" s="57">
        <f t="shared" si="16"/>
        <v>70000</v>
      </c>
      <c r="J464" s="58">
        <v>1</v>
      </c>
      <c r="K464" s="46">
        <f t="shared" si="17"/>
        <v>70000</v>
      </c>
    </row>
    <row r="465" spans="1:11" ht="15.75">
      <c r="A465" s="2">
        <v>446</v>
      </c>
      <c r="B465" s="2">
        <v>5</v>
      </c>
      <c r="C465" s="54" t="s">
        <v>372</v>
      </c>
      <c r="D465" s="55"/>
      <c r="E465" s="46">
        <v>2009</v>
      </c>
      <c r="F465" s="46" t="s">
        <v>12</v>
      </c>
      <c r="G465" s="46">
        <v>15000</v>
      </c>
      <c r="H465" s="56">
        <v>1</v>
      </c>
      <c r="I465" s="57">
        <f t="shared" si="16"/>
        <v>15000</v>
      </c>
      <c r="J465" s="58">
        <v>1</v>
      </c>
      <c r="K465" s="46">
        <f t="shared" si="17"/>
        <v>15000</v>
      </c>
    </row>
    <row r="466" spans="1:11" ht="15.75">
      <c r="A466" s="2">
        <v>447</v>
      </c>
      <c r="B466" s="2">
        <v>6</v>
      </c>
      <c r="C466" s="54" t="s">
        <v>373</v>
      </c>
      <c r="D466" s="55"/>
      <c r="E466" s="46">
        <v>2009</v>
      </c>
      <c r="F466" s="46" t="s">
        <v>12</v>
      </c>
      <c r="G466" s="46">
        <v>10000</v>
      </c>
      <c r="H466" s="56">
        <v>1</v>
      </c>
      <c r="I466" s="57">
        <f t="shared" si="16"/>
        <v>10000</v>
      </c>
      <c r="J466" s="58">
        <v>1</v>
      </c>
      <c r="K466" s="46">
        <f t="shared" si="17"/>
        <v>10000</v>
      </c>
    </row>
    <row r="467" spans="1:11" ht="15.75">
      <c r="A467" s="2">
        <v>448</v>
      </c>
      <c r="B467" s="2">
        <v>7</v>
      </c>
      <c r="C467" s="54" t="s">
        <v>374</v>
      </c>
      <c r="D467" s="55"/>
      <c r="E467" s="46">
        <v>2009</v>
      </c>
      <c r="F467" s="46" t="s">
        <v>375</v>
      </c>
      <c r="G467" s="46">
        <v>10000</v>
      </c>
      <c r="H467" s="56">
        <v>1</v>
      </c>
      <c r="I467" s="57">
        <f t="shared" si="16"/>
        <v>10000</v>
      </c>
      <c r="J467" s="58">
        <v>1</v>
      </c>
      <c r="K467" s="46">
        <f t="shared" si="17"/>
        <v>10000</v>
      </c>
    </row>
    <row r="468" spans="1:11" ht="15.75">
      <c r="A468" s="2">
        <v>449</v>
      </c>
      <c r="B468" s="2">
        <v>8</v>
      </c>
      <c r="C468" s="54" t="s">
        <v>376</v>
      </c>
      <c r="D468" s="55">
        <v>2011</v>
      </c>
      <c r="E468" s="46">
        <v>2011</v>
      </c>
      <c r="F468" s="46" t="s">
        <v>12</v>
      </c>
      <c r="G468" s="46">
        <v>1198400</v>
      </c>
      <c r="H468" s="56">
        <v>1</v>
      </c>
      <c r="I468" s="57">
        <f t="shared" si="16"/>
        <v>1198400</v>
      </c>
      <c r="J468" s="58">
        <v>1</v>
      </c>
      <c r="K468" s="46">
        <f t="shared" si="17"/>
        <v>1198400</v>
      </c>
    </row>
    <row r="469" spans="1:11" ht="31.5">
      <c r="A469" s="2">
        <v>450</v>
      </c>
      <c r="B469" s="2">
        <v>9</v>
      </c>
      <c r="C469" s="59" t="s">
        <v>377</v>
      </c>
      <c r="D469" s="55"/>
      <c r="E469" s="46">
        <v>2018</v>
      </c>
      <c r="F469" s="46" t="s">
        <v>12</v>
      </c>
      <c r="G469" s="46">
        <v>220000</v>
      </c>
      <c r="H469" s="56">
        <v>1</v>
      </c>
      <c r="I469" s="57">
        <f t="shared" si="16"/>
        <v>220000</v>
      </c>
      <c r="J469" s="58">
        <v>1</v>
      </c>
      <c r="K469" s="46">
        <f t="shared" si="17"/>
        <v>220000</v>
      </c>
    </row>
    <row r="470" spans="1:11" ht="31.5">
      <c r="A470" s="2">
        <v>451</v>
      </c>
      <c r="B470" s="2">
        <v>10</v>
      </c>
      <c r="C470" s="59" t="s">
        <v>287</v>
      </c>
      <c r="D470" s="55"/>
      <c r="E470" s="46">
        <v>2018</v>
      </c>
      <c r="F470" s="46" t="s">
        <v>12</v>
      </c>
      <c r="G470" s="46">
        <v>20000</v>
      </c>
      <c r="H470" s="56">
        <v>1</v>
      </c>
      <c r="I470" s="57">
        <f t="shared" si="16"/>
        <v>20000</v>
      </c>
      <c r="J470" s="58">
        <v>1</v>
      </c>
      <c r="K470" s="46">
        <f t="shared" si="17"/>
        <v>20000</v>
      </c>
    </row>
    <row r="471" spans="1:11" ht="31.5">
      <c r="A471" s="2">
        <v>452</v>
      </c>
      <c r="B471" s="2">
        <v>11</v>
      </c>
      <c r="C471" s="59" t="s">
        <v>102</v>
      </c>
      <c r="D471" s="55"/>
      <c r="E471" s="46">
        <v>2018</v>
      </c>
      <c r="F471" s="46" t="s">
        <v>12</v>
      </c>
      <c r="G471" s="46">
        <v>45000</v>
      </c>
      <c r="H471" s="56">
        <v>1</v>
      </c>
      <c r="I471" s="57">
        <f t="shared" si="16"/>
        <v>45000</v>
      </c>
      <c r="J471" s="58">
        <v>1</v>
      </c>
      <c r="K471" s="46">
        <f t="shared" si="17"/>
        <v>45000</v>
      </c>
    </row>
    <row r="472" spans="1:11" ht="31.5">
      <c r="A472" s="2">
        <v>453</v>
      </c>
      <c r="B472" s="2">
        <v>12</v>
      </c>
      <c r="C472" s="59" t="s">
        <v>378</v>
      </c>
      <c r="D472" s="55"/>
      <c r="E472" s="46">
        <v>2018</v>
      </c>
      <c r="F472" s="46" t="s">
        <v>12</v>
      </c>
      <c r="G472" s="46">
        <v>15000</v>
      </c>
      <c r="H472" s="56">
        <v>1</v>
      </c>
      <c r="I472" s="57">
        <f t="shared" si="16"/>
        <v>15000</v>
      </c>
      <c r="J472" s="58">
        <v>1</v>
      </c>
      <c r="K472" s="46">
        <f t="shared" si="17"/>
        <v>15000</v>
      </c>
    </row>
    <row r="473" spans="1:11" ht="47.25">
      <c r="A473" s="2">
        <v>454</v>
      </c>
      <c r="B473" s="2">
        <v>13</v>
      </c>
      <c r="C473" s="59" t="s">
        <v>379</v>
      </c>
      <c r="D473" s="55"/>
      <c r="E473" s="46">
        <v>2018</v>
      </c>
      <c r="F473" s="46" t="s">
        <v>12</v>
      </c>
      <c r="G473" s="46">
        <v>10000</v>
      </c>
      <c r="H473" s="56">
        <v>1</v>
      </c>
      <c r="I473" s="57">
        <f t="shared" si="16"/>
        <v>10000</v>
      </c>
      <c r="J473" s="58">
        <v>1</v>
      </c>
      <c r="K473" s="46">
        <f t="shared" si="17"/>
        <v>10000</v>
      </c>
    </row>
    <row r="474" spans="1:11" ht="15.75">
      <c r="A474" s="2">
        <v>455</v>
      </c>
      <c r="B474" s="2">
        <v>14</v>
      </c>
      <c r="C474" s="59" t="s">
        <v>130</v>
      </c>
      <c r="D474" s="55"/>
      <c r="E474" s="46">
        <v>2020</v>
      </c>
      <c r="F474" s="46" t="s">
        <v>12</v>
      </c>
      <c r="G474" s="46">
        <v>1470000</v>
      </c>
      <c r="H474" s="56">
        <v>2</v>
      </c>
      <c r="I474" s="57">
        <f t="shared" si="16"/>
        <v>2940000</v>
      </c>
      <c r="J474" s="58">
        <v>2</v>
      </c>
      <c r="K474" s="46">
        <f t="shared" si="17"/>
        <v>2940000</v>
      </c>
    </row>
    <row r="475" spans="1:11" ht="15.75">
      <c r="A475" s="2">
        <v>456</v>
      </c>
      <c r="B475" s="2">
        <v>15</v>
      </c>
      <c r="C475" s="59" t="s">
        <v>136</v>
      </c>
      <c r="D475" s="55"/>
      <c r="E475" s="46">
        <v>2021</v>
      </c>
      <c r="F475" s="46" t="s">
        <v>12</v>
      </c>
      <c r="G475" s="46">
        <v>181300</v>
      </c>
      <c r="H475" s="56">
        <v>1</v>
      </c>
      <c r="I475" s="57">
        <f t="shared" si="16"/>
        <v>181300</v>
      </c>
      <c r="J475" s="58">
        <v>1</v>
      </c>
      <c r="K475" s="46">
        <f t="shared" si="17"/>
        <v>181300</v>
      </c>
    </row>
    <row r="476" spans="1:11" ht="15.75">
      <c r="A476" s="2">
        <v>457</v>
      </c>
      <c r="B476" s="2">
        <v>16</v>
      </c>
      <c r="C476" s="59" t="s">
        <v>380</v>
      </c>
      <c r="D476" s="55"/>
      <c r="E476" s="46">
        <v>2021</v>
      </c>
      <c r="F476" s="46" t="s">
        <v>12</v>
      </c>
      <c r="G476" s="46">
        <v>864500</v>
      </c>
      <c r="H476" s="56">
        <v>1</v>
      </c>
      <c r="I476" s="57">
        <f t="shared" si="16"/>
        <v>864500</v>
      </c>
      <c r="J476" s="58">
        <v>1</v>
      </c>
      <c r="K476" s="46">
        <f t="shared" si="17"/>
        <v>864500</v>
      </c>
    </row>
    <row r="477" spans="1:11" ht="31.5">
      <c r="A477" s="2">
        <v>458</v>
      </c>
      <c r="B477" s="2">
        <v>17</v>
      </c>
      <c r="C477" s="60" t="s">
        <v>381</v>
      </c>
      <c r="D477" s="55"/>
      <c r="E477" s="46">
        <v>2021</v>
      </c>
      <c r="F477" s="47" t="s">
        <v>341</v>
      </c>
      <c r="G477" s="47">
        <v>25846</v>
      </c>
      <c r="H477" s="18">
        <v>13</v>
      </c>
      <c r="I477" s="51">
        <f t="shared" si="16"/>
        <v>335998</v>
      </c>
      <c r="J477" s="40">
        <v>13</v>
      </c>
      <c r="K477" s="47">
        <f t="shared" si="17"/>
        <v>335998</v>
      </c>
    </row>
    <row r="478" spans="1:11" ht="15.75">
      <c r="A478" s="2">
        <v>459</v>
      </c>
      <c r="B478" s="2">
        <v>18</v>
      </c>
      <c r="C478" s="60" t="s">
        <v>382</v>
      </c>
      <c r="D478" s="55"/>
      <c r="E478" s="46">
        <v>2021</v>
      </c>
      <c r="F478" s="47" t="s">
        <v>12</v>
      </c>
      <c r="G478" s="47">
        <v>30296</v>
      </c>
      <c r="H478" s="18">
        <v>6</v>
      </c>
      <c r="I478" s="51">
        <f t="shared" si="16"/>
        <v>181776</v>
      </c>
      <c r="J478" s="40">
        <v>6</v>
      </c>
      <c r="K478" s="47">
        <f t="shared" si="17"/>
        <v>181776</v>
      </c>
    </row>
    <row r="479" spans="1:11" ht="15.75">
      <c r="A479" s="2">
        <v>460</v>
      </c>
      <c r="B479" s="2">
        <v>19</v>
      </c>
      <c r="C479" s="60" t="s">
        <v>383</v>
      </c>
      <c r="D479" s="55"/>
      <c r="E479" s="46">
        <v>2021</v>
      </c>
      <c r="F479" s="47" t="s">
        <v>12</v>
      </c>
      <c r="G479" s="47">
        <v>140000</v>
      </c>
      <c r="H479" s="18">
        <v>1</v>
      </c>
      <c r="I479" s="51">
        <f t="shared" si="16"/>
        <v>140000</v>
      </c>
      <c r="J479" s="40">
        <v>1</v>
      </c>
      <c r="K479" s="47">
        <f t="shared" si="17"/>
        <v>140000</v>
      </c>
    </row>
    <row r="480" spans="1:11" ht="15.75">
      <c r="A480" s="2">
        <v>461</v>
      </c>
      <c r="B480" s="2">
        <v>20</v>
      </c>
      <c r="C480" s="60" t="s">
        <v>384</v>
      </c>
      <c r="D480" s="55"/>
      <c r="E480" s="46">
        <v>2021</v>
      </c>
      <c r="F480" s="47" t="s">
        <v>12</v>
      </c>
      <c r="G480" s="47">
        <v>30000</v>
      </c>
      <c r="H480" s="18">
        <v>55</v>
      </c>
      <c r="I480" s="51">
        <f t="shared" si="16"/>
        <v>1650000</v>
      </c>
      <c r="J480" s="40">
        <v>55</v>
      </c>
      <c r="K480" s="47">
        <f t="shared" si="17"/>
        <v>1650000</v>
      </c>
    </row>
    <row r="481" spans="1:11" ht="15.75">
      <c r="A481" s="2">
        <v>462</v>
      </c>
      <c r="B481" s="2">
        <v>21</v>
      </c>
      <c r="C481" s="60" t="s">
        <v>344</v>
      </c>
      <c r="D481" s="55"/>
      <c r="E481" s="46">
        <v>2022</v>
      </c>
      <c r="F481" s="47" t="s">
        <v>12</v>
      </c>
      <c r="G481" s="47">
        <v>182700</v>
      </c>
      <c r="H481" s="18">
        <v>1</v>
      </c>
      <c r="I481" s="51">
        <f t="shared" si="16"/>
        <v>182700</v>
      </c>
      <c r="J481" s="40">
        <v>1</v>
      </c>
      <c r="K481" s="47">
        <f t="shared" si="17"/>
        <v>182700</v>
      </c>
    </row>
    <row r="482" spans="1:11" ht="15.75">
      <c r="A482" s="2">
        <v>463</v>
      </c>
      <c r="B482" s="2">
        <v>22</v>
      </c>
      <c r="C482" s="15" t="s">
        <v>169</v>
      </c>
      <c r="D482" s="55"/>
      <c r="E482" s="46">
        <v>2022</v>
      </c>
      <c r="F482" s="32" t="s">
        <v>12</v>
      </c>
      <c r="G482" s="32">
        <v>105000</v>
      </c>
      <c r="H482" s="5">
        <v>4</v>
      </c>
      <c r="I482" s="32">
        <f t="shared" si="16"/>
        <v>420000</v>
      </c>
      <c r="J482" s="35">
        <v>4</v>
      </c>
      <c r="K482" s="32">
        <f>H482*G482</f>
        <v>420000</v>
      </c>
    </row>
    <row r="483" spans="1:11" ht="15.75">
      <c r="A483" s="2">
        <v>464</v>
      </c>
      <c r="B483" s="2">
        <v>23</v>
      </c>
      <c r="C483" s="54" t="s">
        <v>385</v>
      </c>
      <c r="D483" s="55"/>
      <c r="E483" s="46">
        <v>1970</v>
      </c>
      <c r="F483" s="46" t="s">
        <v>12</v>
      </c>
      <c r="G483" s="46">
        <v>10000</v>
      </c>
      <c r="H483" s="56">
        <v>4</v>
      </c>
      <c r="I483" s="57">
        <v>40000</v>
      </c>
      <c r="J483" s="58">
        <v>4</v>
      </c>
      <c r="K483" s="46">
        <v>40000</v>
      </c>
    </row>
    <row r="484" spans="1:11" ht="15.75">
      <c r="A484" s="2">
        <v>465</v>
      </c>
      <c r="B484" s="2">
        <v>24</v>
      </c>
      <c r="C484" s="54" t="s">
        <v>386</v>
      </c>
      <c r="D484" s="55"/>
      <c r="E484" s="46">
        <v>2009</v>
      </c>
      <c r="F484" s="46" t="s">
        <v>12</v>
      </c>
      <c r="G484" s="46">
        <v>6500</v>
      </c>
      <c r="H484" s="56">
        <v>1</v>
      </c>
      <c r="I484" s="57">
        <v>6500</v>
      </c>
      <c r="J484" s="58">
        <v>1</v>
      </c>
      <c r="K484" s="46">
        <v>6500</v>
      </c>
    </row>
    <row r="485" spans="1:11" ht="15.75">
      <c r="A485" s="2">
        <v>466</v>
      </c>
      <c r="B485" s="2">
        <v>25</v>
      </c>
      <c r="C485" s="54" t="s">
        <v>387</v>
      </c>
      <c r="D485" s="55"/>
      <c r="E485" s="46">
        <v>1970</v>
      </c>
      <c r="F485" s="46" t="s">
        <v>12</v>
      </c>
      <c r="G485" s="46">
        <v>13533</v>
      </c>
      <c r="H485" s="56">
        <v>1</v>
      </c>
      <c r="I485" s="57">
        <v>13533</v>
      </c>
      <c r="J485" s="58">
        <v>1</v>
      </c>
      <c r="K485" s="46">
        <v>13533</v>
      </c>
    </row>
    <row r="486" spans="1:11" ht="15.75">
      <c r="A486" s="2">
        <v>467</v>
      </c>
      <c r="B486" s="2">
        <v>26</v>
      </c>
      <c r="C486" s="54" t="s">
        <v>3199</v>
      </c>
      <c r="D486" s="55"/>
      <c r="E486" s="46">
        <v>1970</v>
      </c>
      <c r="F486" s="46" t="s">
        <v>12</v>
      </c>
      <c r="G486" s="46">
        <v>8718</v>
      </c>
      <c r="H486" s="56">
        <v>1</v>
      </c>
      <c r="I486" s="57">
        <v>8718</v>
      </c>
      <c r="J486" s="58">
        <v>1</v>
      </c>
      <c r="K486" s="46">
        <v>8718</v>
      </c>
    </row>
    <row r="487" spans="1:11" ht="15.75">
      <c r="A487" s="2">
        <v>468</v>
      </c>
      <c r="B487" s="2">
        <v>27</v>
      </c>
      <c r="C487" s="54" t="s">
        <v>140</v>
      </c>
      <c r="D487" s="55"/>
      <c r="E487" s="46">
        <v>2010</v>
      </c>
      <c r="F487" s="46" t="s">
        <v>12</v>
      </c>
      <c r="G487" s="46">
        <v>21138</v>
      </c>
      <c r="H487" s="56">
        <v>1</v>
      </c>
      <c r="I487" s="57">
        <v>21138</v>
      </c>
      <c r="J487" s="58">
        <v>1</v>
      </c>
      <c r="K487" s="46">
        <v>21138</v>
      </c>
    </row>
    <row r="488" spans="1:11" ht="31.5">
      <c r="A488" s="2">
        <v>469</v>
      </c>
      <c r="B488" s="2">
        <v>28</v>
      </c>
      <c r="C488" s="59" t="s">
        <v>301</v>
      </c>
      <c r="D488" s="55"/>
      <c r="E488" s="46">
        <v>2016</v>
      </c>
      <c r="F488" s="46" t="s">
        <v>12</v>
      </c>
      <c r="G488" s="46">
        <v>12030</v>
      </c>
      <c r="H488" s="56">
        <v>1</v>
      </c>
      <c r="I488" s="57">
        <v>12030</v>
      </c>
      <c r="J488" s="58">
        <v>1</v>
      </c>
      <c r="K488" s="46">
        <v>12030</v>
      </c>
    </row>
    <row r="489" spans="1:11" ht="15.75">
      <c r="A489" s="2">
        <v>470</v>
      </c>
      <c r="B489" s="2">
        <v>29</v>
      </c>
      <c r="C489" s="60" t="s">
        <v>248</v>
      </c>
      <c r="D489" s="55"/>
      <c r="E489" s="47">
        <v>2021</v>
      </c>
      <c r="F489" s="47" t="s">
        <v>388</v>
      </c>
      <c r="G489" s="47">
        <v>4000</v>
      </c>
      <c r="H489" s="18">
        <v>100</v>
      </c>
      <c r="I489" s="51">
        <v>400000</v>
      </c>
      <c r="J489" s="40">
        <v>100</v>
      </c>
      <c r="K489" s="47">
        <v>400000</v>
      </c>
    </row>
    <row r="490" spans="1:11" ht="15.75">
      <c r="A490" s="2">
        <v>471</v>
      </c>
      <c r="B490" s="2">
        <v>30</v>
      </c>
      <c r="C490" s="60" t="s">
        <v>389</v>
      </c>
      <c r="D490" s="55"/>
      <c r="E490" s="47">
        <v>2020</v>
      </c>
      <c r="F490" s="47" t="s">
        <v>12</v>
      </c>
      <c r="G490" s="47">
        <v>12461</v>
      </c>
      <c r="H490" s="18">
        <v>50</v>
      </c>
      <c r="I490" s="51">
        <v>623050</v>
      </c>
      <c r="J490" s="40">
        <v>50</v>
      </c>
      <c r="K490" s="47">
        <v>623050</v>
      </c>
    </row>
    <row r="491" spans="1:11" ht="15.75">
      <c r="A491" s="2">
        <v>472</v>
      </c>
      <c r="B491" s="2">
        <v>31</v>
      </c>
      <c r="C491" s="60" t="s">
        <v>390</v>
      </c>
      <c r="D491" s="55"/>
      <c r="E491" s="47">
        <v>2021</v>
      </c>
      <c r="F491" s="47" t="s">
        <v>12</v>
      </c>
      <c r="G491" s="47">
        <v>14900</v>
      </c>
      <c r="H491" s="18">
        <v>3</v>
      </c>
      <c r="I491" s="51">
        <v>44700</v>
      </c>
      <c r="J491" s="40">
        <v>3</v>
      </c>
      <c r="K491" s="47">
        <v>44700</v>
      </c>
    </row>
    <row r="492" spans="1:11" ht="15.75">
      <c r="A492" s="2">
        <v>473</v>
      </c>
      <c r="B492" s="2">
        <v>32</v>
      </c>
      <c r="C492" s="60" t="s">
        <v>391</v>
      </c>
      <c r="D492" s="55"/>
      <c r="E492" s="47">
        <v>2021</v>
      </c>
      <c r="F492" s="47" t="s">
        <v>12</v>
      </c>
      <c r="G492" s="47">
        <v>14133</v>
      </c>
      <c r="H492" s="18">
        <v>9</v>
      </c>
      <c r="I492" s="51">
        <v>127197</v>
      </c>
      <c r="J492" s="40">
        <v>9</v>
      </c>
      <c r="K492" s="47">
        <v>127197</v>
      </c>
    </row>
    <row r="493" spans="1:11" ht="15.75">
      <c r="A493" s="2">
        <v>474</v>
      </c>
      <c r="B493" s="2">
        <v>33</v>
      </c>
      <c r="C493" s="60" t="s">
        <v>392</v>
      </c>
      <c r="D493" s="55"/>
      <c r="E493" s="47">
        <v>2021</v>
      </c>
      <c r="F493" s="47" t="s">
        <v>12</v>
      </c>
      <c r="G493" s="47">
        <v>24142</v>
      </c>
      <c r="H493" s="18">
        <v>8</v>
      </c>
      <c r="I493" s="51">
        <v>193136</v>
      </c>
      <c r="J493" s="40">
        <v>8</v>
      </c>
      <c r="K493" s="47">
        <v>193136</v>
      </c>
    </row>
    <row r="494" spans="1:11" ht="15.75">
      <c r="A494" s="2">
        <v>475</v>
      </c>
      <c r="B494" s="2">
        <v>34</v>
      </c>
      <c r="C494" s="15" t="s">
        <v>266</v>
      </c>
      <c r="D494" s="11"/>
      <c r="E494" s="32">
        <v>2022</v>
      </c>
      <c r="F494" s="32" t="s">
        <v>12</v>
      </c>
      <c r="G494" s="32">
        <v>17500</v>
      </c>
      <c r="H494" s="5">
        <v>2</v>
      </c>
      <c r="I494" s="32">
        <v>35000</v>
      </c>
      <c r="J494" s="35">
        <v>2</v>
      </c>
      <c r="K494" s="32">
        <v>35000</v>
      </c>
    </row>
    <row r="495" spans="1:11" ht="15.75">
      <c r="A495" s="2">
        <v>476</v>
      </c>
      <c r="B495" s="2">
        <v>35</v>
      </c>
      <c r="C495" s="11" t="s">
        <v>393</v>
      </c>
      <c r="D495" s="55"/>
      <c r="E495" s="46">
        <v>2023</v>
      </c>
      <c r="F495" s="32" t="s">
        <v>12</v>
      </c>
      <c r="G495" s="32">
        <v>25500</v>
      </c>
      <c r="H495" s="5">
        <v>2</v>
      </c>
      <c r="I495" s="32">
        <f>H495*G495</f>
        <v>51000</v>
      </c>
      <c r="J495" s="35">
        <v>2</v>
      </c>
      <c r="K495" s="32">
        <f>H495*G495</f>
        <v>51000</v>
      </c>
    </row>
    <row r="496" spans="1:11">
      <c r="A496" s="1136"/>
      <c r="B496" s="1137"/>
      <c r="C496" s="1280" t="s">
        <v>3201</v>
      </c>
      <c r="D496" s="1280"/>
      <c r="E496" s="1280"/>
      <c r="F496" s="1280"/>
      <c r="G496" s="1281"/>
      <c r="H496" s="397">
        <f>SUM(H461:H495)</f>
        <v>280</v>
      </c>
      <c r="I496" s="805">
        <f>SUM(I461:I495)</f>
        <v>293829473</v>
      </c>
      <c r="J496" s="397">
        <f>SUM(J461:J495)</f>
        <v>280</v>
      </c>
      <c r="K496" s="805">
        <f>SUM(K461:K495)</f>
        <v>293829473</v>
      </c>
    </row>
    <row r="497" spans="1:11">
      <c r="B497" s="783"/>
      <c r="C497" s="783"/>
      <c r="G497" s="784"/>
      <c r="H497" s="785"/>
      <c r="J497" s="781"/>
    </row>
    <row r="498" spans="1:11">
      <c r="B498" s="783"/>
      <c r="C498" s="783"/>
      <c r="G498" s="784"/>
      <c r="H498" s="785"/>
      <c r="J498" s="781"/>
    </row>
    <row r="499" spans="1:11">
      <c r="A499" s="1131"/>
      <c r="B499" s="1132"/>
      <c r="C499" s="1132"/>
      <c r="D499" s="1132"/>
      <c r="E499" s="1144" t="s">
        <v>394</v>
      </c>
      <c r="F499" s="1170"/>
      <c r="G499" s="1132"/>
      <c r="H499" s="1132"/>
      <c r="I499" s="1132"/>
      <c r="J499" s="1132"/>
      <c r="K499" s="1133"/>
    </row>
    <row r="500" spans="1:11" ht="15.75">
      <c r="A500" s="2">
        <v>477</v>
      </c>
      <c r="B500" s="2">
        <v>1</v>
      </c>
      <c r="C500" s="10" t="s">
        <v>395</v>
      </c>
      <c r="D500" s="61">
        <v>2011</v>
      </c>
      <c r="E500" s="62">
        <v>2011</v>
      </c>
      <c r="F500" s="62" t="s">
        <v>12</v>
      </c>
      <c r="G500" s="62">
        <v>47704464</v>
      </c>
      <c r="H500" s="4">
        <v>1</v>
      </c>
      <c r="I500" s="63">
        <f>H500*G500</f>
        <v>47704464</v>
      </c>
      <c r="J500" s="26">
        <v>1</v>
      </c>
      <c r="K500" s="62">
        <f>J500*G500</f>
        <v>47704464</v>
      </c>
    </row>
    <row r="501" spans="1:11" ht="15.75">
      <c r="A501" s="2">
        <v>478</v>
      </c>
      <c r="B501" s="2">
        <v>2</v>
      </c>
      <c r="C501" s="10" t="s">
        <v>396</v>
      </c>
      <c r="D501" s="61">
        <v>1983</v>
      </c>
      <c r="E501" s="62">
        <v>2011</v>
      </c>
      <c r="F501" s="62" t="s">
        <v>12</v>
      </c>
      <c r="G501" s="62">
        <v>39550300</v>
      </c>
      <c r="H501" s="4">
        <v>1</v>
      </c>
      <c r="I501" s="63">
        <f>H501*G501</f>
        <v>39550300</v>
      </c>
      <c r="J501" s="26">
        <v>1</v>
      </c>
      <c r="K501" s="62">
        <f>J501*G501</f>
        <v>39550300</v>
      </c>
    </row>
    <row r="502" spans="1:11" ht="15.75">
      <c r="A502" s="2">
        <v>479</v>
      </c>
      <c r="B502" s="2">
        <v>3</v>
      </c>
      <c r="C502" s="10" t="s">
        <v>397</v>
      </c>
      <c r="D502" s="61">
        <v>1987</v>
      </c>
      <c r="E502" s="62">
        <v>1987</v>
      </c>
      <c r="F502" s="62" t="s">
        <v>12</v>
      </c>
      <c r="G502" s="62">
        <v>22896623</v>
      </c>
      <c r="H502" s="4">
        <v>1</v>
      </c>
      <c r="I502" s="63">
        <f>H502*G502</f>
        <v>22896623</v>
      </c>
      <c r="J502" s="26">
        <v>1</v>
      </c>
      <c r="K502" s="62">
        <f>J502*G502</f>
        <v>22896623</v>
      </c>
    </row>
    <row r="503" spans="1:11" ht="15.75">
      <c r="A503" s="2">
        <v>480</v>
      </c>
      <c r="B503" s="2">
        <v>4</v>
      </c>
      <c r="C503" s="10" t="s">
        <v>398</v>
      </c>
      <c r="D503" s="61">
        <v>1938</v>
      </c>
      <c r="E503" s="62">
        <v>1938</v>
      </c>
      <c r="F503" s="62" t="s">
        <v>12</v>
      </c>
      <c r="G503" s="62">
        <v>270304</v>
      </c>
      <c r="H503" s="4">
        <v>1</v>
      </c>
      <c r="I503" s="63">
        <f>H503*G503</f>
        <v>270304</v>
      </c>
      <c r="J503" s="26">
        <v>1</v>
      </c>
      <c r="K503" s="62">
        <f>J503*G503</f>
        <v>270304</v>
      </c>
    </row>
    <row r="504" spans="1:11" ht="15.75">
      <c r="A504" s="2">
        <v>481</v>
      </c>
      <c r="B504" s="2">
        <v>5</v>
      </c>
      <c r="C504" s="10" t="s">
        <v>3173</v>
      </c>
      <c r="D504" s="61">
        <v>1983</v>
      </c>
      <c r="E504" s="62">
        <v>1983</v>
      </c>
      <c r="F504" s="62" t="s">
        <v>12</v>
      </c>
      <c r="G504" s="62">
        <v>542760</v>
      </c>
      <c r="H504" s="4">
        <v>1</v>
      </c>
      <c r="I504" s="63">
        <f>H504*G504</f>
        <v>542760</v>
      </c>
      <c r="J504" s="26">
        <v>1</v>
      </c>
      <c r="K504" s="62">
        <f>J504*G504</f>
        <v>542760</v>
      </c>
    </row>
    <row r="505" spans="1:11" ht="15.75">
      <c r="A505" s="2">
        <v>482</v>
      </c>
      <c r="B505" s="2">
        <v>6</v>
      </c>
      <c r="C505" s="10" t="s">
        <v>399</v>
      </c>
      <c r="D505" s="61">
        <v>1958</v>
      </c>
      <c r="E505" s="62">
        <v>1958</v>
      </c>
      <c r="F505" s="62" t="s">
        <v>12</v>
      </c>
      <c r="G505" s="62">
        <v>110120</v>
      </c>
      <c r="H505" s="4">
        <v>1</v>
      </c>
      <c r="I505" s="63">
        <f t="shared" ref="I505:I554" si="18">H505*G505</f>
        <v>110120</v>
      </c>
      <c r="J505" s="26">
        <v>1</v>
      </c>
      <c r="K505" s="62">
        <f>J505*I505</f>
        <v>110120</v>
      </c>
    </row>
    <row r="506" spans="1:11" ht="15.75">
      <c r="A506" s="2">
        <v>483</v>
      </c>
      <c r="B506" s="2">
        <v>7</v>
      </c>
      <c r="C506" s="10" t="s">
        <v>400</v>
      </c>
      <c r="D506" s="61"/>
      <c r="E506" s="62" t="s">
        <v>401</v>
      </c>
      <c r="F506" s="62" t="s">
        <v>12</v>
      </c>
      <c r="G506" s="62">
        <v>15</v>
      </c>
      <c r="H506" s="4">
        <v>5202</v>
      </c>
      <c r="I506" s="63">
        <f t="shared" si="18"/>
        <v>78030</v>
      </c>
      <c r="J506" s="26">
        <v>5202</v>
      </c>
      <c r="K506" s="62">
        <f>J506*G506</f>
        <v>78030</v>
      </c>
    </row>
    <row r="507" spans="1:11" ht="15.75">
      <c r="A507" s="2">
        <v>484</v>
      </c>
      <c r="B507" s="2">
        <v>8</v>
      </c>
      <c r="C507" s="10" t="s">
        <v>402</v>
      </c>
      <c r="D507" s="61"/>
      <c r="E507" s="62">
        <v>1987</v>
      </c>
      <c r="F507" s="62" t="s">
        <v>12</v>
      </c>
      <c r="G507" s="62">
        <v>40000</v>
      </c>
      <c r="H507" s="4">
        <v>2</v>
      </c>
      <c r="I507" s="63">
        <f t="shared" si="18"/>
        <v>80000</v>
      </c>
      <c r="J507" s="26">
        <v>2</v>
      </c>
      <c r="K507" s="62">
        <f t="shared" ref="K507:K554" si="19">J507*G507</f>
        <v>80000</v>
      </c>
    </row>
    <row r="508" spans="1:11" ht="15.75">
      <c r="A508" s="2">
        <v>485</v>
      </c>
      <c r="B508" s="2">
        <v>9</v>
      </c>
      <c r="C508" s="10" t="s">
        <v>278</v>
      </c>
      <c r="D508" s="61">
        <v>2023</v>
      </c>
      <c r="E508" s="62">
        <v>2023</v>
      </c>
      <c r="F508" s="62" t="s">
        <v>12</v>
      </c>
      <c r="G508" s="62">
        <v>88509900</v>
      </c>
      <c r="H508" s="4">
        <v>1</v>
      </c>
      <c r="I508" s="63">
        <f t="shared" si="18"/>
        <v>88509900</v>
      </c>
      <c r="J508" s="940">
        <v>1</v>
      </c>
      <c r="K508" s="62">
        <f t="shared" si="19"/>
        <v>88509900</v>
      </c>
    </row>
    <row r="509" spans="1:11" ht="15.75">
      <c r="A509" s="2">
        <v>486</v>
      </c>
      <c r="B509" s="2">
        <v>10</v>
      </c>
      <c r="C509" s="10" t="s">
        <v>403</v>
      </c>
      <c r="D509" s="61"/>
      <c r="E509" s="62">
        <v>2013</v>
      </c>
      <c r="F509" s="62" t="s">
        <v>12</v>
      </c>
      <c r="G509" s="62">
        <v>20160</v>
      </c>
      <c r="H509" s="4">
        <v>6</v>
      </c>
      <c r="I509" s="63">
        <f t="shared" si="18"/>
        <v>120960</v>
      </c>
      <c r="J509" s="26">
        <v>6</v>
      </c>
      <c r="K509" s="62">
        <f t="shared" si="19"/>
        <v>120960</v>
      </c>
    </row>
    <row r="510" spans="1:11" ht="15.75">
      <c r="A510" s="2">
        <v>487</v>
      </c>
      <c r="B510" s="2">
        <v>11</v>
      </c>
      <c r="C510" s="10" t="s">
        <v>404</v>
      </c>
      <c r="D510" s="61"/>
      <c r="E510" s="62">
        <v>2005</v>
      </c>
      <c r="F510" s="62" t="s">
        <v>12</v>
      </c>
      <c r="G510" s="62">
        <v>15000</v>
      </c>
      <c r="H510" s="4">
        <v>1</v>
      </c>
      <c r="I510" s="63">
        <f t="shared" si="18"/>
        <v>15000</v>
      </c>
      <c r="J510" s="26">
        <v>1</v>
      </c>
      <c r="K510" s="62">
        <f t="shared" si="19"/>
        <v>15000</v>
      </c>
    </row>
    <row r="511" spans="1:11" ht="15.75">
      <c r="A511" s="2">
        <v>488</v>
      </c>
      <c r="B511" s="2">
        <v>12</v>
      </c>
      <c r="C511" s="10" t="s">
        <v>405</v>
      </c>
      <c r="D511" s="61"/>
      <c r="E511" s="62">
        <v>2009</v>
      </c>
      <c r="F511" s="62" t="s">
        <v>12</v>
      </c>
      <c r="G511" s="62">
        <v>45000</v>
      </c>
      <c r="H511" s="4">
        <v>1</v>
      </c>
      <c r="I511" s="63">
        <f t="shared" si="18"/>
        <v>45000</v>
      </c>
      <c r="J511" s="26">
        <v>1</v>
      </c>
      <c r="K511" s="62">
        <f t="shared" si="19"/>
        <v>45000</v>
      </c>
    </row>
    <row r="512" spans="1:11" ht="15.75">
      <c r="A512" s="2">
        <v>489</v>
      </c>
      <c r="B512" s="2">
        <v>13</v>
      </c>
      <c r="C512" s="10" t="s">
        <v>406</v>
      </c>
      <c r="D512" s="61"/>
      <c r="E512" s="62">
        <v>2009</v>
      </c>
      <c r="F512" s="62" t="s">
        <v>12</v>
      </c>
      <c r="G512" s="62">
        <v>15000</v>
      </c>
      <c r="H512" s="4">
        <v>1</v>
      </c>
      <c r="I512" s="63">
        <f t="shared" si="18"/>
        <v>15000</v>
      </c>
      <c r="J512" s="26">
        <v>1</v>
      </c>
      <c r="K512" s="62">
        <f t="shared" si="19"/>
        <v>15000</v>
      </c>
    </row>
    <row r="513" spans="1:11" ht="15.75">
      <c r="A513" s="2">
        <v>490</v>
      </c>
      <c r="B513" s="2">
        <v>14</v>
      </c>
      <c r="C513" s="10" t="s">
        <v>407</v>
      </c>
      <c r="D513" s="61"/>
      <c r="E513" s="62">
        <v>2009</v>
      </c>
      <c r="F513" s="62" t="s">
        <v>12</v>
      </c>
      <c r="G513" s="62">
        <v>17920</v>
      </c>
      <c r="H513" s="4">
        <v>3</v>
      </c>
      <c r="I513" s="63">
        <f t="shared" si="18"/>
        <v>53760</v>
      </c>
      <c r="J513" s="26">
        <v>3</v>
      </c>
      <c r="K513" s="62">
        <f t="shared" si="19"/>
        <v>53760</v>
      </c>
    </row>
    <row r="514" spans="1:11" ht="15.75">
      <c r="A514" s="2">
        <v>491</v>
      </c>
      <c r="B514" s="2">
        <v>15</v>
      </c>
      <c r="C514" s="10" t="s">
        <v>408</v>
      </c>
      <c r="D514" s="61"/>
      <c r="E514" s="62">
        <v>2009</v>
      </c>
      <c r="F514" s="62" t="s">
        <v>12</v>
      </c>
      <c r="G514" s="62">
        <v>21000</v>
      </c>
      <c r="H514" s="4">
        <v>1</v>
      </c>
      <c r="I514" s="63">
        <f t="shared" si="18"/>
        <v>21000</v>
      </c>
      <c r="J514" s="26">
        <v>1</v>
      </c>
      <c r="K514" s="62">
        <f t="shared" si="19"/>
        <v>21000</v>
      </c>
    </row>
    <row r="515" spans="1:11" ht="15.75">
      <c r="A515" s="2">
        <v>492</v>
      </c>
      <c r="B515" s="2">
        <v>16</v>
      </c>
      <c r="C515" s="10" t="s">
        <v>354</v>
      </c>
      <c r="D515" s="61"/>
      <c r="E515" s="62">
        <v>2009</v>
      </c>
      <c r="F515" s="62" t="s">
        <v>12</v>
      </c>
      <c r="G515" s="62">
        <v>18200</v>
      </c>
      <c r="H515" s="4">
        <v>1</v>
      </c>
      <c r="I515" s="63">
        <f t="shared" si="18"/>
        <v>18200</v>
      </c>
      <c r="J515" s="26">
        <v>1</v>
      </c>
      <c r="K515" s="62">
        <f t="shared" si="19"/>
        <v>18200</v>
      </c>
    </row>
    <row r="516" spans="1:11" ht="15.75">
      <c r="A516" s="2">
        <v>493</v>
      </c>
      <c r="B516" s="2">
        <v>17</v>
      </c>
      <c r="C516" s="10" t="s">
        <v>354</v>
      </c>
      <c r="D516" s="61"/>
      <c r="E516" s="62">
        <v>2009</v>
      </c>
      <c r="F516" s="62" t="s">
        <v>12</v>
      </c>
      <c r="G516" s="62">
        <v>43680</v>
      </c>
      <c r="H516" s="4">
        <v>1</v>
      </c>
      <c r="I516" s="63">
        <f t="shared" si="18"/>
        <v>43680</v>
      </c>
      <c r="J516" s="26">
        <v>1</v>
      </c>
      <c r="K516" s="62">
        <f t="shared" si="19"/>
        <v>43680</v>
      </c>
    </row>
    <row r="517" spans="1:11" ht="15.75">
      <c r="A517" s="2">
        <v>494</v>
      </c>
      <c r="B517" s="2">
        <v>18</v>
      </c>
      <c r="C517" s="10" t="s">
        <v>409</v>
      </c>
      <c r="D517" s="61"/>
      <c r="E517" s="62">
        <v>2009</v>
      </c>
      <c r="F517" s="62" t="s">
        <v>12</v>
      </c>
      <c r="G517" s="62">
        <v>45000</v>
      </c>
      <c r="H517" s="4">
        <v>1</v>
      </c>
      <c r="I517" s="63">
        <f t="shared" si="18"/>
        <v>45000</v>
      </c>
      <c r="J517" s="26">
        <v>1</v>
      </c>
      <c r="K517" s="62">
        <f t="shared" si="19"/>
        <v>45000</v>
      </c>
    </row>
    <row r="518" spans="1:11" ht="15.75">
      <c r="A518" s="2">
        <v>495</v>
      </c>
      <c r="B518" s="2">
        <v>19</v>
      </c>
      <c r="C518" s="10" t="s">
        <v>410</v>
      </c>
      <c r="D518" s="61"/>
      <c r="E518" s="62">
        <v>2009</v>
      </c>
      <c r="F518" s="62" t="s">
        <v>183</v>
      </c>
      <c r="G518" s="62">
        <v>15000</v>
      </c>
      <c r="H518" s="4">
        <v>17</v>
      </c>
      <c r="I518" s="63">
        <f t="shared" si="18"/>
        <v>255000</v>
      </c>
      <c r="J518" s="26">
        <v>17</v>
      </c>
      <c r="K518" s="62">
        <f t="shared" si="19"/>
        <v>255000</v>
      </c>
    </row>
    <row r="519" spans="1:11" ht="15.75">
      <c r="A519" s="2">
        <v>496</v>
      </c>
      <c r="B519" s="2">
        <v>20</v>
      </c>
      <c r="C519" s="10" t="s">
        <v>411</v>
      </c>
      <c r="D519" s="61"/>
      <c r="E519" s="62">
        <v>2011</v>
      </c>
      <c r="F519" s="62" t="s">
        <v>12</v>
      </c>
      <c r="G519" s="62">
        <v>83265</v>
      </c>
      <c r="H519" s="4">
        <v>1</v>
      </c>
      <c r="I519" s="63">
        <f t="shared" si="18"/>
        <v>83265</v>
      </c>
      <c r="J519" s="26">
        <v>1</v>
      </c>
      <c r="K519" s="62">
        <f t="shared" si="19"/>
        <v>83265</v>
      </c>
    </row>
    <row r="520" spans="1:11" ht="15.75">
      <c r="A520" s="2">
        <v>497</v>
      </c>
      <c r="B520" s="2">
        <v>21</v>
      </c>
      <c r="C520" s="10" t="s">
        <v>327</v>
      </c>
      <c r="D520" s="61"/>
      <c r="E520" s="62">
        <v>2011</v>
      </c>
      <c r="F520" s="62" t="s">
        <v>12</v>
      </c>
      <c r="G520" s="62">
        <v>81900</v>
      </c>
      <c r="H520" s="4">
        <v>1</v>
      </c>
      <c r="I520" s="63">
        <f t="shared" si="18"/>
        <v>81900</v>
      </c>
      <c r="J520" s="26">
        <v>1</v>
      </c>
      <c r="K520" s="62">
        <f t="shared" si="19"/>
        <v>81900</v>
      </c>
    </row>
    <row r="521" spans="1:11" ht="15.75">
      <c r="A521" s="2">
        <v>498</v>
      </c>
      <c r="B521" s="2">
        <v>22</v>
      </c>
      <c r="C521" s="10" t="s">
        <v>412</v>
      </c>
      <c r="D521" s="61"/>
      <c r="E521" s="62">
        <v>2011</v>
      </c>
      <c r="F521" s="62" t="s">
        <v>12</v>
      </c>
      <c r="G521" s="62">
        <v>53235</v>
      </c>
      <c r="H521" s="4">
        <v>1</v>
      </c>
      <c r="I521" s="63">
        <f t="shared" si="18"/>
        <v>53235</v>
      </c>
      <c r="J521" s="26">
        <v>1</v>
      </c>
      <c r="K521" s="62">
        <f t="shared" si="19"/>
        <v>53235</v>
      </c>
    </row>
    <row r="522" spans="1:11" ht="15.75">
      <c r="A522" s="2">
        <v>499</v>
      </c>
      <c r="B522" s="2">
        <v>23</v>
      </c>
      <c r="C522" s="10" t="s">
        <v>413</v>
      </c>
      <c r="D522" s="61"/>
      <c r="E522" s="62">
        <v>2011</v>
      </c>
      <c r="F522" s="62" t="s">
        <v>12</v>
      </c>
      <c r="G522" s="62">
        <v>81900</v>
      </c>
      <c r="H522" s="4">
        <v>1</v>
      </c>
      <c r="I522" s="63">
        <f t="shared" si="18"/>
        <v>81900</v>
      </c>
      <c r="J522" s="26">
        <v>1</v>
      </c>
      <c r="K522" s="62">
        <f t="shared" si="19"/>
        <v>81900</v>
      </c>
    </row>
    <row r="523" spans="1:11" ht="15.75">
      <c r="A523" s="2">
        <v>500</v>
      </c>
      <c r="B523" s="2">
        <v>24</v>
      </c>
      <c r="C523" s="10" t="s">
        <v>414</v>
      </c>
      <c r="D523" s="61"/>
      <c r="E523" s="62">
        <v>2011</v>
      </c>
      <c r="F523" s="62" t="s">
        <v>12</v>
      </c>
      <c r="G523" s="62">
        <v>27300</v>
      </c>
      <c r="H523" s="4">
        <v>1</v>
      </c>
      <c r="I523" s="63">
        <f t="shared" si="18"/>
        <v>27300</v>
      </c>
      <c r="J523" s="26">
        <v>1</v>
      </c>
      <c r="K523" s="62">
        <f t="shared" si="19"/>
        <v>27300</v>
      </c>
    </row>
    <row r="524" spans="1:11" ht="15.75">
      <c r="A524" s="2">
        <v>501</v>
      </c>
      <c r="B524" s="2">
        <v>25</v>
      </c>
      <c r="C524" s="10" t="s">
        <v>318</v>
      </c>
      <c r="D524" s="61"/>
      <c r="E524" s="62">
        <v>2011</v>
      </c>
      <c r="F524" s="62" t="s">
        <v>12</v>
      </c>
      <c r="G524" s="62">
        <v>35840</v>
      </c>
      <c r="H524" s="4">
        <v>1</v>
      </c>
      <c r="I524" s="63">
        <f t="shared" si="18"/>
        <v>35840</v>
      </c>
      <c r="J524" s="26">
        <v>1</v>
      </c>
      <c r="K524" s="62">
        <f t="shared" si="19"/>
        <v>35840</v>
      </c>
    </row>
    <row r="525" spans="1:11" ht="15.75">
      <c r="A525" s="2">
        <v>502</v>
      </c>
      <c r="B525" s="2">
        <v>26</v>
      </c>
      <c r="C525" s="10" t="s">
        <v>325</v>
      </c>
      <c r="D525" s="61"/>
      <c r="E525" s="62">
        <v>2013</v>
      </c>
      <c r="F525" s="62" t="s">
        <v>12</v>
      </c>
      <c r="G525" s="62">
        <v>45000</v>
      </c>
      <c r="H525" s="4">
        <v>1</v>
      </c>
      <c r="I525" s="63">
        <f t="shared" si="18"/>
        <v>45000</v>
      </c>
      <c r="J525" s="26">
        <v>1</v>
      </c>
      <c r="K525" s="62">
        <f t="shared" si="19"/>
        <v>45000</v>
      </c>
    </row>
    <row r="526" spans="1:11" ht="15.75">
      <c r="A526" s="2">
        <v>503</v>
      </c>
      <c r="B526" s="2">
        <v>27</v>
      </c>
      <c r="C526" s="10" t="s">
        <v>415</v>
      </c>
      <c r="D526" s="61"/>
      <c r="E526" s="62">
        <v>2013</v>
      </c>
      <c r="F526" s="62" t="s">
        <v>12</v>
      </c>
      <c r="G526" s="62">
        <v>20000</v>
      </c>
      <c r="H526" s="4">
        <v>1</v>
      </c>
      <c r="I526" s="63">
        <f t="shared" si="18"/>
        <v>20000</v>
      </c>
      <c r="J526" s="26">
        <v>1</v>
      </c>
      <c r="K526" s="62">
        <f t="shared" si="19"/>
        <v>20000</v>
      </c>
    </row>
    <row r="527" spans="1:11" ht="15.75">
      <c r="A527" s="2">
        <v>504</v>
      </c>
      <c r="B527" s="2">
        <v>28</v>
      </c>
      <c r="C527" s="10" t="s">
        <v>416</v>
      </c>
      <c r="D527" s="61"/>
      <c r="E527" s="62">
        <v>2013</v>
      </c>
      <c r="F527" s="62" t="s">
        <v>12</v>
      </c>
      <c r="G527" s="62">
        <v>15000</v>
      </c>
      <c r="H527" s="4">
        <v>1</v>
      </c>
      <c r="I527" s="63">
        <f t="shared" si="18"/>
        <v>15000</v>
      </c>
      <c r="J527" s="26">
        <v>1</v>
      </c>
      <c r="K527" s="62">
        <f t="shared" si="19"/>
        <v>15000</v>
      </c>
    </row>
    <row r="528" spans="1:11" ht="15.75">
      <c r="A528" s="2">
        <v>505</v>
      </c>
      <c r="B528" s="2">
        <v>29</v>
      </c>
      <c r="C528" s="10" t="s">
        <v>417</v>
      </c>
      <c r="D528" s="61"/>
      <c r="E528" s="62">
        <v>2013</v>
      </c>
      <c r="F528" s="62" t="s">
        <v>12</v>
      </c>
      <c r="G528" s="62">
        <v>50000</v>
      </c>
      <c r="H528" s="4">
        <v>1</v>
      </c>
      <c r="I528" s="63">
        <f t="shared" si="18"/>
        <v>50000</v>
      </c>
      <c r="J528" s="26">
        <v>1</v>
      </c>
      <c r="K528" s="62">
        <f t="shared" si="19"/>
        <v>50000</v>
      </c>
    </row>
    <row r="529" spans="1:11" ht="15.75">
      <c r="A529" s="2">
        <v>506</v>
      </c>
      <c r="B529" s="2">
        <v>30</v>
      </c>
      <c r="C529" s="10" t="s">
        <v>418</v>
      </c>
      <c r="D529" s="61"/>
      <c r="E529" s="62">
        <v>2013</v>
      </c>
      <c r="F529" s="62" t="s">
        <v>12</v>
      </c>
      <c r="G529" s="62">
        <v>15000</v>
      </c>
      <c r="H529" s="4">
        <v>1</v>
      </c>
      <c r="I529" s="63">
        <f t="shared" si="18"/>
        <v>15000</v>
      </c>
      <c r="J529" s="26">
        <v>1</v>
      </c>
      <c r="K529" s="62">
        <f t="shared" si="19"/>
        <v>15000</v>
      </c>
    </row>
    <row r="530" spans="1:11" ht="15.75">
      <c r="A530" s="2">
        <v>507</v>
      </c>
      <c r="B530" s="2">
        <v>31</v>
      </c>
      <c r="C530" s="10" t="s">
        <v>318</v>
      </c>
      <c r="D530" s="61"/>
      <c r="E530" s="62">
        <v>2014</v>
      </c>
      <c r="F530" s="62" t="s">
        <v>12</v>
      </c>
      <c r="G530" s="62">
        <v>70000</v>
      </c>
      <c r="H530" s="4">
        <v>1</v>
      </c>
      <c r="I530" s="63">
        <f t="shared" si="18"/>
        <v>70000</v>
      </c>
      <c r="J530" s="26">
        <v>1</v>
      </c>
      <c r="K530" s="62">
        <f t="shared" si="19"/>
        <v>70000</v>
      </c>
    </row>
    <row r="531" spans="1:11" ht="15.75">
      <c r="A531" s="2">
        <v>508</v>
      </c>
      <c r="B531" s="2">
        <v>32</v>
      </c>
      <c r="C531" s="10" t="s">
        <v>328</v>
      </c>
      <c r="D531" s="61"/>
      <c r="E531" s="62">
        <v>2014</v>
      </c>
      <c r="F531" s="62" t="s">
        <v>12</v>
      </c>
      <c r="G531" s="62">
        <v>35000</v>
      </c>
      <c r="H531" s="4">
        <v>3</v>
      </c>
      <c r="I531" s="63">
        <f t="shared" si="18"/>
        <v>105000</v>
      </c>
      <c r="J531" s="26">
        <v>3</v>
      </c>
      <c r="K531" s="62">
        <f t="shared" si="19"/>
        <v>105000</v>
      </c>
    </row>
    <row r="532" spans="1:11" ht="15.75">
      <c r="A532" s="2">
        <v>509</v>
      </c>
      <c r="B532" s="2">
        <v>33</v>
      </c>
      <c r="C532" s="10" t="s">
        <v>419</v>
      </c>
      <c r="D532" s="61"/>
      <c r="E532" s="62">
        <v>2014</v>
      </c>
      <c r="F532" s="62" t="s">
        <v>12</v>
      </c>
      <c r="G532" s="62">
        <v>84000</v>
      </c>
      <c r="H532" s="4">
        <v>1</v>
      </c>
      <c r="I532" s="63">
        <f t="shared" si="18"/>
        <v>84000</v>
      </c>
      <c r="J532" s="26">
        <v>1</v>
      </c>
      <c r="K532" s="62">
        <f t="shared" si="19"/>
        <v>84000</v>
      </c>
    </row>
    <row r="533" spans="1:11" ht="15.75">
      <c r="A533" s="2">
        <v>510</v>
      </c>
      <c r="B533" s="2">
        <v>34</v>
      </c>
      <c r="C533" s="10" t="s">
        <v>420</v>
      </c>
      <c r="D533" s="61"/>
      <c r="E533" s="62">
        <v>2014</v>
      </c>
      <c r="F533" s="62" t="s">
        <v>12</v>
      </c>
      <c r="G533" s="62">
        <v>25000</v>
      </c>
      <c r="H533" s="4">
        <v>1</v>
      </c>
      <c r="I533" s="63">
        <f t="shared" si="18"/>
        <v>25000</v>
      </c>
      <c r="J533" s="26">
        <v>1</v>
      </c>
      <c r="K533" s="62">
        <f t="shared" si="19"/>
        <v>25000</v>
      </c>
    </row>
    <row r="534" spans="1:11" ht="15.75">
      <c r="A534" s="2">
        <v>511</v>
      </c>
      <c r="B534" s="2">
        <v>35</v>
      </c>
      <c r="C534" s="10" t="s">
        <v>421</v>
      </c>
      <c r="D534" s="61"/>
      <c r="E534" s="62">
        <v>2014</v>
      </c>
      <c r="F534" s="62" t="s">
        <v>12</v>
      </c>
      <c r="G534" s="62">
        <v>20000</v>
      </c>
      <c r="H534" s="4">
        <v>2</v>
      </c>
      <c r="I534" s="63">
        <f t="shared" si="18"/>
        <v>40000</v>
      </c>
      <c r="J534" s="26">
        <v>2</v>
      </c>
      <c r="K534" s="62">
        <f t="shared" si="19"/>
        <v>40000</v>
      </c>
    </row>
    <row r="535" spans="1:11" ht="15.75">
      <c r="A535" s="2">
        <v>512</v>
      </c>
      <c r="B535" s="2">
        <v>36</v>
      </c>
      <c r="C535" s="10" t="s">
        <v>422</v>
      </c>
      <c r="D535" s="61"/>
      <c r="E535" s="62">
        <v>2015</v>
      </c>
      <c r="F535" s="62" t="s">
        <v>12</v>
      </c>
      <c r="G535" s="62">
        <v>80000</v>
      </c>
      <c r="H535" s="4">
        <v>1</v>
      </c>
      <c r="I535" s="63">
        <f t="shared" si="18"/>
        <v>80000</v>
      </c>
      <c r="J535" s="26">
        <v>1</v>
      </c>
      <c r="K535" s="62">
        <f t="shared" si="19"/>
        <v>80000</v>
      </c>
    </row>
    <row r="536" spans="1:11" ht="15.75">
      <c r="A536" s="2">
        <v>513</v>
      </c>
      <c r="B536" s="2">
        <v>37</v>
      </c>
      <c r="C536" s="10" t="s">
        <v>423</v>
      </c>
      <c r="D536" s="61"/>
      <c r="E536" s="62">
        <v>2015</v>
      </c>
      <c r="F536" s="62" t="s">
        <v>12</v>
      </c>
      <c r="G536" s="62">
        <v>85000</v>
      </c>
      <c r="H536" s="4">
        <v>1</v>
      </c>
      <c r="I536" s="63">
        <f t="shared" si="18"/>
        <v>85000</v>
      </c>
      <c r="J536" s="26">
        <v>1</v>
      </c>
      <c r="K536" s="62">
        <f t="shared" si="19"/>
        <v>85000</v>
      </c>
    </row>
    <row r="537" spans="1:11" ht="15.75">
      <c r="A537" s="2">
        <v>514</v>
      </c>
      <c r="B537" s="2">
        <v>38</v>
      </c>
      <c r="C537" s="10" t="s">
        <v>424</v>
      </c>
      <c r="D537" s="61"/>
      <c r="E537" s="62">
        <v>2015</v>
      </c>
      <c r="F537" s="62" t="s">
        <v>12</v>
      </c>
      <c r="G537" s="62">
        <v>50000</v>
      </c>
      <c r="H537" s="4">
        <v>1</v>
      </c>
      <c r="I537" s="63">
        <f t="shared" si="18"/>
        <v>50000</v>
      </c>
      <c r="J537" s="26">
        <v>1</v>
      </c>
      <c r="K537" s="62">
        <f t="shared" si="19"/>
        <v>50000</v>
      </c>
    </row>
    <row r="538" spans="1:11" ht="15.75">
      <c r="A538" s="2">
        <v>515</v>
      </c>
      <c r="B538" s="2">
        <v>39</v>
      </c>
      <c r="C538" s="10" t="s">
        <v>425</v>
      </c>
      <c r="D538" s="61"/>
      <c r="E538" s="62">
        <v>2015</v>
      </c>
      <c r="F538" s="62" t="s">
        <v>12</v>
      </c>
      <c r="G538" s="62">
        <v>20000</v>
      </c>
      <c r="H538" s="4">
        <v>1</v>
      </c>
      <c r="I538" s="63">
        <f t="shared" si="18"/>
        <v>20000</v>
      </c>
      <c r="J538" s="26">
        <v>1</v>
      </c>
      <c r="K538" s="62">
        <f t="shared" si="19"/>
        <v>20000</v>
      </c>
    </row>
    <row r="539" spans="1:11" ht="15.75">
      <c r="A539" s="2">
        <v>516</v>
      </c>
      <c r="B539" s="2">
        <v>40</v>
      </c>
      <c r="C539" s="10" t="s">
        <v>426</v>
      </c>
      <c r="D539" s="61"/>
      <c r="E539" s="62">
        <v>2015</v>
      </c>
      <c r="F539" s="62" t="s">
        <v>12</v>
      </c>
      <c r="G539" s="62">
        <v>10000</v>
      </c>
      <c r="H539" s="4">
        <v>1</v>
      </c>
      <c r="I539" s="63">
        <f t="shared" si="18"/>
        <v>10000</v>
      </c>
      <c r="J539" s="26">
        <v>1</v>
      </c>
      <c r="K539" s="62">
        <f t="shared" si="19"/>
        <v>10000</v>
      </c>
    </row>
    <row r="540" spans="1:11" ht="15.75">
      <c r="A540" s="2">
        <v>517</v>
      </c>
      <c r="B540" s="2">
        <v>41</v>
      </c>
      <c r="C540" s="10" t="s">
        <v>427</v>
      </c>
      <c r="D540" s="61"/>
      <c r="E540" s="62">
        <v>2015</v>
      </c>
      <c r="F540" s="62" t="s">
        <v>12</v>
      </c>
      <c r="G540" s="62">
        <v>20000</v>
      </c>
      <c r="H540" s="4">
        <v>1</v>
      </c>
      <c r="I540" s="63">
        <f t="shared" si="18"/>
        <v>20000</v>
      </c>
      <c r="J540" s="26">
        <v>1</v>
      </c>
      <c r="K540" s="62">
        <f t="shared" si="19"/>
        <v>20000</v>
      </c>
    </row>
    <row r="541" spans="1:11" ht="15.75">
      <c r="A541" s="2">
        <v>518</v>
      </c>
      <c r="B541" s="2">
        <v>42</v>
      </c>
      <c r="C541" s="10" t="s">
        <v>428</v>
      </c>
      <c r="D541" s="61"/>
      <c r="E541" s="62">
        <v>2016</v>
      </c>
      <c r="F541" s="62" t="s">
        <v>12</v>
      </c>
      <c r="G541" s="62">
        <v>220000</v>
      </c>
      <c r="H541" s="4">
        <v>1</v>
      </c>
      <c r="I541" s="63">
        <f t="shared" si="18"/>
        <v>220000</v>
      </c>
      <c r="J541" s="26">
        <v>1</v>
      </c>
      <c r="K541" s="62">
        <f t="shared" si="19"/>
        <v>220000</v>
      </c>
    </row>
    <row r="542" spans="1:11" ht="15.75">
      <c r="A542" s="2">
        <v>519</v>
      </c>
      <c r="B542" s="2">
        <v>43</v>
      </c>
      <c r="C542" s="10" t="s">
        <v>429</v>
      </c>
      <c r="D542" s="61"/>
      <c r="E542" s="62">
        <v>2017</v>
      </c>
      <c r="F542" s="62" t="s">
        <v>12</v>
      </c>
      <c r="G542" s="62">
        <v>150000</v>
      </c>
      <c r="H542" s="4">
        <v>1</v>
      </c>
      <c r="I542" s="63">
        <f t="shared" si="18"/>
        <v>150000</v>
      </c>
      <c r="J542" s="26">
        <v>1</v>
      </c>
      <c r="K542" s="62">
        <f t="shared" si="19"/>
        <v>150000</v>
      </c>
    </row>
    <row r="543" spans="1:11" ht="15.75">
      <c r="A543" s="2">
        <v>520</v>
      </c>
      <c r="B543" s="2">
        <v>44</v>
      </c>
      <c r="C543" s="10" t="s">
        <v>430</v>
      </c>
      <c r="D543" s="61"/>
      <c r="E543" s="62">
        <v>2017</v>
      </c>
      <c r="F543" s="62" t="s">
        <v>12</v>
      </c>
      <c r="G543" s="62">
        <v>40000</v>
      </c>
      <c r="H543" s="4">
        <v>1</v>
      </c>
      <c r="I543" s="63">
        <f t="shared" si="18"/>
        <v>40000</v>
      </c>
      <c r="J543" s="26">
        <v>1</v>
      </c>
      <c r="K543" s="62">
        <f t="shared" si="19"/>
        <v>40000</v>
      </c>
    </row>
    <row r="544" spans="1:11" ht="15.75">
      <c r="A544" s="2">
        <v>521</v>
      </c>
      <c r="B544" s="2">
        <v>45</v>
      </c>
      <c r="C544" s="10" t="s">
        <v>431</v>
      </c>
      <c r="D544" s="61"/>
      <c r="E544" s="62">
        <v>2017</v>
      </c>
      <c r="F544" s="62" t="s">
        <v>12</v>
      </c>
      <c r="G544" s="62">
        <v>200000</v>
      </c>
      <c r="H544" s="4">
        <v>1</v>
      </c>
      <c r="I544" s="63">
        <f t="shared" si="18"/>
        <v>200000</v>
      </c>
      <c r="J544" s="26">
        <v>1</v>
      </c>
      <c r="K544" s="62">
        <f t="shared" si="19"/>
        <v>200000</v>
      </c>
    </row>
    <row r="545" spans="1:11" ht="31.5">
      <c r="A545" s="2">
        <v>522</v>
      </c>
      <c r="B545" s="2">
        <v>46</v>
      </c>
      <c r="C545" s="64" t="s">
        <v>286</v>
      </c>
      <c r="D545" s="61"/>
      <c r="E545" s="62">
        <v>2018</v>
      </c>
      <c r="F545" s="62" t="s">
        <v>12</v>
      </c>
      <c r="G545" s="62">
        <v>220000</v>
      </c>
      <c r="H545" s="4">
        <v>1</v>
      </c>
      <c r="I545" s="63">
        <f t="shared" si="18"/>
        <v>220000</v>
      </c>
      <c r="J545" s="26">
        <v>1</v>
      </c>
      <c r="K545" s="62">
        <f t="shared" si="19"/>
        <v>220000</v>
      </c>
    </row>
    <row r="546" spans="1:11" ht="31.5">
      <c r="A546" s="2">
        <v>523</v>
      </c>
      <c r="B546" s="2">
        <v>47</v>
      </c>
      <c r="C546" s="64" t="s">
        <v>287</v>
      </c>
      <c r="D546" s="61"/>
      <c r="E546" s="62">
        <v>2018</v>
      </c>
      <c r="F546" s="62" t="s">
        <v>12</v>
      </c>
      <c r="G546" s="62">
        <v>20000</v>
      </c>
      <c r="H546" s="4">
        <v>1</v>
      </c>
      <c r="I546" s="63">
        <f t="shared" si="18"/>
        <v>20000</v>
      </c>
      <c r="J546" s="26">
        <v>1</v>
      </c>
      <c r="K546" s="62">
        <f t="shared" si="19"/>
        <v>20000</v>
      </c>
    </row>
    <row r="547" spans="1:11" ht="31.5">
      <c r="A547" s="2">
        <v>524</v>
      </c>
      <c r="B547" s="2">
        <v>48</v>
      </c>
      <c r="C547" s="64" t="s">
        <v>102</v>
      </c>
      <c r="D547" s="61"/>
      <c r="E547" s="62">
        <v>2018</v>
      </c>
      <c r="F547" s="62" t="s">
        <v>12</v>
      </c>
      <c r="G547" s="62">
        <v>45000</v>
      </c>
      <c r="H547" s="4">
        <v>1</v>
      </c>
      <c r="I547" s="63">
        <f t="shared" si="18"/>
        <v>45000</v>
      </c>
      <c r="J547" s="26">
        <v>1</v>
      </c>
      <c r="K547" s="62">
        <f t="shared" si="19"/>
        <v>45000</v>
      </c>
    </row>
    <row r="548" spans="1:11" ht="31.5">
      <c r="A548" s="2">
        <v>525</v>
      </c>
      <c r="B548" s="2">
        <v>49</v>
      </c>
      <c r="C548" s="64" t="s">
        <v>288</v>
      </c>
      <c r="D548" s="61"/>
      <c r="E548" s="62">
        <v>2018</v>
      </c>
      <c r="F548" s="62" t="s">
        <v>12</v>
      </c>
      <c r="G548" s="62">
        <v>15000</v>
      </c>
      <c r="H548" s="4">
        <v>1</v>
      </c>
      <c r="I548" s="63">
        <f t="shared" si="18"/>
        <v>15000</v>
      </c>
      <c r="J548" s="26">
        <v>1</v>
      </c>
      <c r="K548" s="62">
        <f t="shared" si="19"/>
        <v>15000</v>
      </c>
    </row>
    <row r="549" spans="1:11" ht="47.25">
      <c r="A549" s="2">
        <v>526</v>
      </c>
      <c r="B549" s="2">
        <v>50</v>
      </c>
      <c r="C549" s="64" t="s">
        <v>289</v>
      </c>
      <c r="D549" s="61"/>
      <c r="E549" s="62">
        <v>2018</v>
      </c>
      <c r="F549" s="62" t="s">
        <v>12</v>
      </c>
      <c r="G549" s="62">
        <v>10000</v>
      </c>
      <c r="H549" s="4">
        <v>1</v>
      </c>
      <c r="I549" s="63">
        <f t="shared" si="18"/>
        <v>10000</v>
      </c>
      <c r="J549" s="26">
        <v>1</v>
      </c>
      <c r="K549" s="62">
        <f t="shared" si="19"/>
        <v>10000</v>
      </c>
    </row>
    <row r="550" spans="1:11" ht="15.75">
      <c r="A550" s="2">
        <v>527</v>
      </c>
      <c r="B550" s="2">
        <v>51</v>
      </c>
      <c r="C550" s="64" t="s">
        <v>130</v>
      </c>
      <c r="D550" s="61"/>
      <c r="E550" s="62">
        <v>2020</v>
      </c>
      <c r="F550" s="62" t="s">
        <v>12</v>
      </c>
      <c r="G550" s="62">
        <v>1470000</v>
      </c>
      <c r="H550" s="4">
        <v>1</v>
      </c>
      <c r="I550" s="63">
        <f t="shared" si="18"/>
        <v>1470000</v>
      </c>
      <c r="J550" s="26">
        <v>1</v>
      </c>
      <c r="K550" s="62">
        <f t="shared" si="19"/>
        <v>1470000</v>
      </c>
    </row>
    <row r="551" spans="1:11" ht="15.75">
      <c r="A551" s="2">
        <v>528</v>
      </c>
      <c r="B551" s="2">
        <v>52</v>
      </c>
      <c r="C551" s="64" t="s">
        <v>136</v>
      </c>
      <c r="D551" s="61"/>
      <c r="E551" s="62">
        <v>2021</v>
      </c>
      <c r="F551" s="62" t="s">
        <v>12</v>
      </c>
      <c r="G551" s="62">
        <v>181300</v>
      </c>
      <c r="H551" s="4">
        <v>2</v>
      </c>
      <c r="I551" s="63">
        <f t="shared" si="18"/>
        <v>362600</v>
      </c>
      <c r="J551" s="26">
        <v>2</v>
      </c>
      <c r="K551" s="62">
        <f t="shared" si="19"/>
        <v>362600</v>
      </c>
    </row>
    <row r="552" spans="1:11" ht="15.75">
      <c r="A552" s="2">
        <v>529</v>
      </c>
      <c r="B552" s="2">
        <v>53</v>
      </c>
      <c r="C552" s="59" t="s">
        <v>380</v>
      </c>
      <c r="D552" s="61"/>
      <c r="E552" s="62">
        <v>2021</v>
      </c>
      <c r="F552" s="46" t="s">
        <v>12</v>
      </c>
      <c r="G552" s="46">
        <v>864500</v>
      </c>
      <c r="H552" s="56">
        <v>1</v>
      </c>
      <c r="I552" s="57">
        <f t="shared" si="18"/>
        <v>864500</v>
      </c>
      <c r="J552" s="58">
        <v>1</v>
      </c>
      <c r="K552" s="46">
        <f t="shared" si="19"/>
        <v>864500</v>
      </c>
    </row>
    <row r="553" spans="1:11" ht="15.75">
      <c r="A553" s="2">
        <v>530</v>
      </c>
      <c r="B553" s="2">
        <v>54</v>
      </c>
      <c r="C553" s="59" t="s">
        <v>432</v>
      </c>
      <c r="D553" s="55"/>
      <c r="E553" s="46">
        <v>2022</v>
      </c>
      <c r="F553" s="46" t="s">
        <v>12</v>
      </c>
      <c r="G553" s="46">
        <v>119000</v>
      </c>
      <c r="H553" s="56">
        <v>1</v>
      </c>
      <c r="I553" s="57">
        <f t="shared" si="18"/>
        <v>119000</v>
      </c>
      <c r="J553" s="58">
        <v>1</v>
      </c>
      <c r="K553" s="46">
        <f t="shared" si="19"/>
        <v>119000</v>
      </c>
    </row>
    <row r="554" spans="1:11" ht="15.75">
      <c r="A554" s="2">
        <v>531</v>
      </c>
      <c r="B554" s="2">
        <v>55</v>
      </c>
      <c r="C554" s="15" t="s">
        <v>169</v>
      </c>
      <c r="D554" s="55"/>
      <c r="E554" s="46">
        <v>2022</v>
      </c>
      <c r="F554" s="32" t="s">
        <v>12</v>
      </c>
      <c r="G554" s="32">
        <v>105000</v>
      </c>
      <c r="H554" s="5">
        <v>2</v>
      </c>
      <c r="I554" s="32">
        <f t="shared" si="18"/>
        <v>210000</v>
      </c>
      <c r="J554" s="35">
        <v>2</v>
      </c>
      <c r="K554" s="32">
        <f t="shared" si="19"/>
        <v>210000</v>
      </c>
    </row>
    <row r="555" spans="1:11" ht="15.75">
      <c r="A555" s="2">
        <v>532</v>
      </c>
      <c r="B555" s="2">
        <v>56</v>
      </c>
      <c r="C555" s="10" t="s">
        <v>433</v>
      </c>
      <c r="D555" s="61"/>
      <c r="E555" s="62">
        <v>2008</v>
      </c>
      <c r="F555" s="62" t="s">
        <v>12</v>
      </c>
      <c r="G555" s="62">
        <v>6000</v>
      </c>
      <c r="H555" s="4">
        <v>2</v>
      </c>
      <c r="I555" s="63">
        <v>12000</v>
      </c>
      <c r="J555" s="26">
        <v>2</v>
      </c>
      <c r="K555" s="62">
        <v>12000</v>
      </c>
    </row>
    <row r="556" spans="1:11" ht="15.75">
      <c r="A556" s="2">
        <v>533</v>
      </c>
      <c r="B556" s="2">
        <v>57</v>
      </c>
      <c r="C556" s="10" t="s">
        <v>434</v>
      </c>
      <c r="D556" s="61"/>
      <c r="E556" s="62">
        <v>2009</v>
      </c>
      <c r="F556" s="62" t="s">
        <v>12</v>
      </c>
      <c r="G556" s="62">
        <v>960</v>
      </c>
      <c r="H556" s="4">
        <v>3</v>
      </c>
      <c r="I556" s="63">
        <v>2880</v>
      </c>
      <c r="J556" s="26">
        <v>3</v>
      </c>
      <c r="K556" s="62">
        <v>2880</v>
      </c>
    </row>
    <row r="557" spans="1:11" ht="15.75">
      <c r="A557" s="2">
        <v>534</v>
      </c>
      <c r="B557" s="2">
        <v>58</v>
      </c>
      <c r="C557" s="10" t="s">
        <v>435</v>
      </c>
      <c r="D557" s="61"/>
      <c r="E557" s="62">
        <v>2009</v>
      </c>
      <c r="F557" s="62" t="s">
        <v>12</v>
      </c>
      <c r="G557" s="62">
        <v>3200</v>
      </c>
      <c r="H557" s="4">
        <v>2</v>
      </c>
      <c r="I557" s="63">
        <v>6400</v>
      </c>
      <c r="J557" s="26">
        <v>2</v>
      </c>
      <c r="K557" s="62">
        <v>6400</v>
      </c>
    </row>
    <row r="558" spans="1:11" ht="15.75">
      <c r="A558" s="2">
        <v>535</v>
      </c>
      <c r="B558" s="2">
        <v>59</v>
      </c>
      <c r="C558" s="10" t="s">
        <v>359</v>
      </c>
      <c r="D558" s="61"/>
      <c r="E558" s="62">
        <v>1980</v>
      </c>
      <c r="F558" s="62" t="s">
        <v>12</v>
      </c>
      <c r="G558" s="62">
        <v>20000</v>
      </c>
      <c r="H558" s="4">
        <v>15</v>
      </c>
      <c r="I558" s="63">
        <v>300000</v>
      </c>
      <c r="J558" s="26">
        <v>15</v>
      </c>
      <c r="K558" s="62">
        <v>300000</v>
      </c>
    </row>
    <row r="559" spans="1:11" ht="15.75">
      <c r="A559" s="2">
        <v>536</v>
      </c>
      <c r="B559" s="2">
        <v>60</v>
      </c>
      <c r="C559" s="10" t="s">
        <v>436</v>
      </c>
      <c r="D559" s="61"/>
      <c r="E559" s="62">
        <v>2009</v>
      </c>
      <c r="F559" s="62" t="s">
        <v>12</v>
      </c>
      <c r="G559" s="62">
        <v>0</v>
      </c>
      <c r="H559" s="4">
        <v>2</v>
      </c>
      <c r="I559" s="63">
        <v>0</v>
      </c>
      <c r="J559" s="26">
        <v>2</v>
      </c>
      <c r="K559" s="62">
        <v>0</v>
      </c>
    </row>
    <row r="560" spans="1:11" ht="15.75">
      <c r="A560" s="2">
        <v>537</v>
      </c>
      <c r="B560" s="2">
        <v>61</v>
      </c>
      <c r="C560" s="10" t="s">
        <v>437</v>
      </c>
      <c r="D560" s="61"/>
      <c r="E560" s="62">
        <v>2008</v>
      </c>
      <c r="F560" s="62" t="s">
        <v>12</v>
      </c>
      <c r="G560" s="62">
        <v>4160</v>
      </c>
      <c r="H560" s="4">
        <v>2</v>
      </c>
      <c r="I560" s="63">
        <v>8320</v>
      </c>
      <c r="J560" s="26">
        <v>2</v>
      </c>
      <c r="K560" s="62">
        <v>8320</v>
      </c>
    </row>
    <row r="561" spans="1:11" ht="15.75">
      <c r="A561" s="2">
        <v>538</v>
      </c>
      <c r="B561" s="2">
        <v>62</v>
      </c>
      <c r="C561" s="10" t="s">
        <v>332</v>
      </c>
      <c r="D561" s="61"/>
      <c r="E561" s="62">
        <v>2011</v>
      </c>
      <c r="F561" s="62" t="s">
        <v>12</v>
      </c>
      <c r="G561" s="62">
        <v>20480</v>
      </c>
      <c r="H561" s="4">
        <v>1</v>
      </c>
      <c r="I561" s="63">
        <v>20480</v>
      </c>
      <c r="J561" s="26">
        <v>1</v>
      </c>
      <c r="K561" s="62">
        <v>20480</v>
      </c>
    </row>
    <row r="562" spans="1:11" ht="15.75">
      <c r="A562" s="2">
        <v>539</v>
      </c>
      <c r="B562" s="2">
        <v>63</v>
      </c>
      <c r="C562" s="10" t="s">
        <v>438</v>
      </c>
      <c r="D562" s="61"/>
      <c r="E562" s="62">
        <v>2012</v>
      </c>
      <c r="F562" s="62" t="s">
        <v>12</v>
      </c>
      <c r="G562" s="62">
        <v>0</v>
      </c>
      <c r="H562" s="4">
        <v>1</v>
      </c>
      <c r="I562" s="63">
        <v>0</v>
      </c>
      <c r="J562" s="26">
        <v>1</v>
      </c>
      <c r="K562" s="62">
        <v>0</v>
      </c>
    </row>
    <row r="563" spans="1:11" ht="15.75">
      <c r="A563" s="2">
        <v>540</v>
      </c>
      <c r="B563" s="2">
        <v>64</v>
      </c>
      <c r="C563" s="10" t="s">
        <v>439</v>
      </c>
      <c r="D563" s="61"/>
      <c r="E563" s="62">
        <v>2013</v>
      </c>
      <c r="F563" s="62" t="s">
        <v>12</v>
      </c>
      <c r="G563" s="62">
        <v>6080</v>
      </c>
      <c r="H563" s="4">
        <v>1</v>
      </c>
      <c r="I563" s="63">
        <v>6080</v>
      </c>
      <c r="J563" s="26">
        <v>1</v>
      </c>
      <c r="K563" s="62">
        <v>6080</v>
      </c>
    </row>
    <row r="564" spans="1:11" ht="15.75">
      <c r="A564" s="2">
        <v>541</v>
      </c>
      <c r="B564" s="2">
        <v>65</v>
      </c>
      <c r="C564" s="10" t="s">
        <v>440</v>
      </c>
      <c r="D564" s="61"/>
      <c r="E564" s="62">
        <v>2018</v>
      </c>
      <c r="F564" s="62" t="s">
        <v>12</v>
      </c>
      <c r="G564" s="62">
        <v>18000</v>
      </c>
      <c r="H564" s="4">
        <v>50</v>
      </c>
      <c r="I564" s="63">
        <v>900000</v>
      </c>
      <c r="J564" s="26">
        <v>50</v>
      </c>
      <c r="K564" s="62">
        <v>900000</v>
      </c>
    </row>
    <row r="565" spans="1:11" ht="15.75">
      <c r="A565" s="2">
        <v>542</v>
      </c>
      <c r="B565" s="2">
        <v>66</v>
      </c>
      <c r="C565" s="10" t="s">
        <v>184</v>
      </c>
      <c r="D565" s="61"/>
      <c r="E565" s="62">
        <v>2018</v>
      </c>
      <c r="F565" s="62" t="s">
        <v>12</v>
      </c>
      <c r="G565" s="62">
        <v>9500</v>
      </c>
      <c r="H565" s="4">
        <v>300</v>
      </c>
      <c r="I565" s="63">
        <v>2850000</v>
      </c>
      <c r="J565" s="26">
        <v>300</v>
      </c>
      <c r="K565" s="62">
        <v>2850000</v>
      </c>
    </row>
    <row r="566" spans="1:11" ht="15.75">
      <c r="A566" s="2">
        <v>543</v>
      </c>
      <c r="B566" s="2">
        <v>67</v>
      </c>
      <c r="C566" s="10" t="s">
        <v>441</v>
      </c>
      <c r="D566" s="61"/>
      <c r="E566" s="62">
        <v>2010</v>
      </c>
      <c r="F566" s="62" t="s">
        <v>12</v>
      </c>
      <c r="G566" s="62">
        <v>250</v>
      </c>
      <c r="H566" s="4">
        <v>10</v>
      </c>
      <c r="I566" s="63">
        <v>2500</v>
      </c>
      <c r="J566" s="26">
        <v>10</v>
      </c>
      <c r="K566" s="62">
        <v>2500</v>
      </c>
    </row>
    <row r="567" spans="1:11" ht="15.75">
      <c r="A567" s="2">
        <v>544</v>
      </c>
      <c r="B567" s="2">
        <v>68</v>
      </c>
      <c r="C567" s="10" t="s">
        <v>442</v>
      </c>
      <c r="D567" s="61"/>
      <c r="E567" s="62">
        <v>2010</v>
      </c>
      <c r="F567" s="62" t="s">
        <v>12</v>
      </c>
      <c r="G567" s="62">
        <v>400</v>
      </c>
      <c r="H567" s="4">
        <v>5</v>
      </c>
      <c r="I567" s="63">
        <v>2000</v>
      </c>
      <c r="J567" s="26">
        <v>5</v>
      </c>
      <c r="K567" s="62">
        <v>2000</v>
      </c>
    </row>
    <row r="568" spans="1:11" ht="15.75">
      <c r="A568" s="2">
        <v>545</v>
      </c>
      <c r="B568" s="2">
        <v>69</v>
      </c>
      <c r="C568" s="10" t="s">
        <v>354</v>
      </c>
      <c r="D568" s="61"/>
      <c r="E568" s="62">
        <v>2013</v>
      </c>
      <c r="F568" s="62" t="s">
        <v>12</v>
      </c>
      <c r="G568" s="62">
        <v>5280</v>
      </c>
      <c r="H568" s="4">
        <v>40</v>
      </c>
      <c r="I568" s="63">
        <v>211200</v>
      </c>
      <c r="J568" s="26">
        <v>40</v>
      </c>
      <c r="K568" s="62">
        <v>211200</v>
      </c>
    </row>
    <row r="569" spans="1:11" ht="15.75">
      <c r="A569" s="2">
        <v>546</v>
      </c>
      <c r="B569" s="2">
        <v>70</v>
      </c>
      <c r="C569" s="10" t="s">
        <v>318</v>
      </c>
      <c r="D569" s="61"/>
      <c r="E569" s="62">
        <v>2014</v>
      </c>
      <c r="F569" s="62" t="s">
        <v>12</v>
      </c>
      <c r="G569" s="62">
        <v>19200</v>
      </c>
      <c r="H569" s="4">
        <v>1</v>
      </c>
      <c r="I569" s="63">
        <v>19200</v>
      </c>
      <c r="J569" s="26">
        <v>1</v>
      </c>
      <c r="K569" s="62">
        <v>19200</v>
      </c>
    </row>
    <row r="570" spans="1:11" ht="15.75">
      <c r="A570" s="2">
        <v>547</v>
      </c>
      <c r="B570" s="2">
        <v>71</v>
      </c>
      <c r="C570" s="10" t="s">
        <v>443</v>
      </c>
      <c r="D570" s="61"/>
      <c r="E570" s="62">
        <v>1970</v>
      </c>
      <c r="F570" s="62" t="s">
        <v>12</v>
      </c>
      <c r="G570" s="62">
        <v>10000</v>
      </c>
      <c r="H570" s="4">
        <v>2</v>
      </c>
      <c r="I570" s="63">
        <v>20000</v>
      </c>
      <c r="J570" s="26">
        <v>2</v>
      </c>
      <c r="K570" s="62">
        <v>20000</v>
      </c>
    </row>
    <row r="571" spans="1:11" ht="15.75">
      <c r="A571" s="2">
        <v>548</v>
      </c>
      <c r="B571" s="2">
        <v>72</v>
      </c>
      <c r="C571" s="10" t="s">
        <v>444</v>
      </c>
      <c r="D571" s="61"/>
      <c r="E571" s="62">
        <v>2009</v>
      </c>
      <c r="F571" s="62" t="s">
        <v>12</v>
      </c>
      <c r="G571" s="62">
        <v>25000</v>
      </c>
      <c r="H571" s="4">
        <v>1</v>
      </c>
      <c r="I571" s="63">
        <v>25000</v>
      </c>
      <c r="J571" s="26">
        <v>1</v>
      </c>
      <c r="K571" s="62">
        <v>25000</v>
      </c>
    </row>
    <row r="572" spans="1:11" ht="15.75">
      <c r="A572" s="2">
        <v>549</v>
      </c>
      <c r="B572" s="2">
        <v>73</v>
      </c>
      <c r="C572" s="10" t="s">
        <v>319</v>
      </c>
      <c r="D572" s="61"/>
      <c r="E572" s="62">
        <v>2009</v>
      </c>
      <c r="F572" s="62" t="s">
        <v>12</v>
      </c>
      <c r="G572" s="62">
        <v>2800</v>
      </c>
      <c r="H572" s="4">
        <v>1</v>
      </c>
      <c r="I572" s="63">
        <v>2800</v>
      </c>
      <c r="J572" s="26">
        <v>1</v>
      </c>
      <c r="K572" s="62">
        <v>2800</v>
      </c>
    </row>
    <row r="573" spans="1:11" ht="15.75">
      <c r="A573" s="2">
        <v>550</v>
      </c>
      <c r="B573" s="2">
        <v>74</v>
      </c>
      <c r="C573" s="10" t="s">
        <v>445</v>
      </c>
      <c r="D573" s="61"/>
      <c r="E573" s="62">
        <v>2009</v>
      </c>
      <c r="F573" s="62" t="s">
        <v>12</v>
      </c>
      <c r="G573" s="62">
        <v>12000</v>
      </c>
      <c r="H573" s="4">
        <v>2</v>
      </c>
      <c r="I573" s="63">
        <v>24000</v>
      </c>
      <c r="J573" s="26">
        <v>2</v>
      </c>
      <c r="K573" s="62">
        <v>24000</v>
      </c>
    </row>
    <row r="574" spans="1:11" ht="15.75">
      <c r="A574" s="2">
        <v>551</v>
      </c>
      <c r="B574" s="2">
        <v>75</v>
      </c>
      <c r="C574" s="10" t="s">
        <v>446</v>
      </c>
      <c r="D574" s="61"/>
      <c r="E574" s="62">
        <v>2009</v>
      </c>
      <c r="F574" s="62" t="s">
        <v>12</v>
      </c>
      <c r="G574" s="62">
        <v>6338</v>
      </c>
      <c r="H574" s="4">
        <v>1</v>
      </c>
      <c r="I574" s="63">
        <v>6338</v>
      </c>
      <c r="J574" s="26">
        <v>1</v>
      </c>
      <c r="K574" s="62">
        <v>6338</v>
      </c>
    </row>
    <row r="575" spans="1:11" ht="15.75">
      <c r="A575" s="2">
        <v>552</v>
      </c>
      <c r="B575" s="2">
        <v>76</v>
      </c>
      <c r="C575" s="10" t="s">
        <v>354</v>
      </c>
      <c r="D575" s="61"/>
      <c r="E575" s="62">
        <v>2011</v>
      </c>
      <c r="F575" s="62" t="s">
        <v>12</v>
      </c>
      <c r="G575" s="62">
        <v>9100</v>
      </c>
      <c r="H575" s="4">
        <v>12</v>
      </c>
      <c r="I575" s="63">
        <v>109200</v>
      </c>
      <c r="J575" s="26">
        <v>12</v>
      </c>
      <c r="K575" s="62">
        <v>109200</v>
      </c>
    </row>
    <row r="576" spans="1:11" ht="15.75">
      <c r="A576" s="2">
        <v>553</v>
      </c>
      <c r="B576" s="2">
        <v>77</v>
      </c>
      <c r="C576" s="10" t="s">
        <v>447</v>
      </c>
      <c r="D576" s="61"/>
      <c r="E576" s="62">
        <v>2014</v>
      </c>
      <c r="F576" s="62" t="s">
        <v>12</v>
      </c>
      <c r="G576" s="62">
        <v>5000</v>
      </c>
      <c r="H576" s="4">
        <v>5</v>
      </c>
      <c r="I576" s="63">
        <v>25000</v>
      </c>
      <c r="J576" s="26">
        <v>5</v>
      </c>
      <c r="K576" s="62">
        <v>25000</v>
      </c>
    </row>
    <row r="577" spans="1:11" ht="15.75">
      <c r="A577" s="2">
        <v>554</v>
      </c>
      <c r="B577" s="2">
        <v>78</v>
      </c>
      <c r="C577" s="10" t="s">
        <v>448</v>
      </c>
      <c r="D577" s="61"/>
      <c r="E577" s="62">
        <v>2014</v>
      </c>
      <c r="F577" s="62" t="s">
        <v>12</v>
      </c>
      <c r="G577" s="62">
        <v>22000</v>
      </c>
      <c r="H577" s="4">
        <v>5</v>
      </c>
      <c r="I577" s="63">
        <v>110000</v>
      </c>
      <c r="J577" s="26">
        <v>5</v>
      </c>
      <c r="K577" s="62">
        <v>110000</v>
      </c>
    </row>
    <row r="578" spans="1:11" ht="15.75">
      <c r="A578" s="2">
        <v>555</v>
      </c>
      <c r="B578" s="2">
        <v>79</v>
      </c>
      <c r="C578" s="10" t="s">
        <v>449</v>
      </c>
      <c r="D578" s="61"/>
      <c r="E578" s="62">
        <v>2014</v>
      </c>
      <c r="F578" s="62" t="s">
        <v>12</v>
      </c>
      <c r="G578" s="62">
        <v>12000</v>
      </c>
      <c r="H578" s="4">
        <v>1</v>
      </c>
      <c r="I578" s="63">
        <v>12000</v>
      </c>
      <c r="J578" s="26">
        <v>1</v>
      </c>
      <c r="K578" s="62">
        <v>12000</v>
      </c>
    </row>
    <row r="579" spans="1:11" ht="15.75">
      <c r="A579" s="2">
        <v>556</v>
      </c>
      <c r="B579" s="2">
        <v>80</v>
      </c>
      <c r="C579" s="10" t="s">
        <v>450</v>
      </c>
      <c r="D579" s="61"/>
      <c r="E579" s="62">
        <v>2014</v>
      </c>
      <c r="F579" s="62" t="s">
        <v>12</v>
      </c>
      <c r="G579" s="62">
        <v>3500</v>
      </c>
      <c r="H579" s="4">
        <v>1</v>
      </c>
      <c r="I579" s="63">
        <v>3500</v>
      </c>
      <c r="J579" s="26">
        <v>1</v>
      </c>
      <c r="K579" s="62">
        <v>3500</v>
      </c>
    </row>
    <row r="580" spans="1:11" ht="15.75">
      <c r="A580" s="2">
        <v>557</v>
      </c>
      <c r="B580" s="2">
        <v>81</v>
      </c>
      <c r="C580" s="10" t="s">
        <v>451</v>
      </c>
      <c r="D580" s="61"/>
      <c r="E580" s="62">
        <v>2015</v>
      </c>
      <c r="F580" s="62" t="s">
        <v>12</v>
      </c>
      <c r="G580" s="62">
        <v>9500</v>
      </c>
      <c r="H580" s="4">
        <v>1</v>
      </c>
      <c r="I580" s="63">
        <v>9500</v>
      </c>
      <c r="J580" s="26">
        <v>1</v>
      </c>
      <c r="K580" s="62">
        <v>9500</v>
      </c>
    </row>
    <row r="581" spans="1:11" ht="15.75">
      <c r="A581" s="2">
        <v>558</v>
      </c>
      <c r="B581" s="2">
        <v>82</v>
      </c>
      <c r="C581" s="10" t="s">
        <v>452</v>
      </c>
      <c r="D581" s="61"/>
      <c r="E581" s="62">
        <v>2015</v>
      </c>
      <c r="F581" s="62" t="s">
        <v>12</v>
      </c>
      <c r="G581" s="62">
        <v>9000</v>
      </c>
      <c r="H581" s="4">
        <v>1</v>
      </c>
      <c r="I581" s="63">
        <v>9000</v>
      </c>
      <c r="J581" s="26">
        <v>1</v>
      </c>
      <c r="K581" s="62">
        <v>9000</v>
      </c>
    </row>
    <row r="582" spans="1:11" ht="15.75">
      <c r="A582" s="2">
        <v>559</v>
      </c>
      <c r="B582" s="2">
        <v>83</v>
      </c>
      <c r="C582" s="10" t="s">
        <v>453</v>
      </c>
      <c r="D582" s="61"/>
      <c r="E582" s="62">
        <v>2015</v>
      </c>
      <c r="F582" s="62" t="s">
        <v>12</v>
      </c>
      <c r="G582" s="62">
        <v>5800</v>
      </c>
      <c r="H582" s="4">
        <v>1</v>
      </c>
      <c r="I582" s="63">
        <v>5800</v>
      </c>
      <c r="J582" s="26">
        <v>1</v>
      </c>
      <c r="K582" s="62">
        <v>5800</v>
      </c>
    </row>
    <row r="583" spans="1:11" ht="15.75">
      <c r="A583" s="2">
        <v>560</v>
      </c>
      <c r="B583" s="2">
        <v>84</v>
      </c>
      <c r="C583" s="10" t="s">
        <v>454</v>
      </c>
      <c r="D583" s="61"/>
      <c r="E583" s="62">
        <v>2015</v>
      </c>
      <c r="F583" s="62" t="s">
        <v>12</v>
      </c>
      <c r="G583" s="62">
        <v>11500</v>
      </c>
      <c r="H583" s="4">
        <v>2</v>
      </c>
      <c r="I583" s="63">
        <v>23000</v>
      </c>
      <c r="J583" s="26">
        <v>2</v>
      </c>
      <c r="K583" s="62">
        <v>23000</v>
      </c>
    </row>
    <row r="584" spans="1:11" ht="15.75">
      <c r="A584" s="2">
        <v>561</v>
      </c>
      <c r="B584" s="2">
        <v>85</v>
      </c>
      <c r="C584" s="10" t="s">
        <v>455</v>
      </c>
      <c r="D584" s="61"/>
      <c r="E584" s="62">
        <v>2015</v>
      </c>
      <c r="F584" s="62" t="s">
        <v>12</v>
      </c>
      <c r="G584" s="62">
        <v>14000</v>
      </c>
      <c r="H584" s="4">
        <v>1</v>
      </c>
      <c r="I584" s="63">
        <v>14000</v>
      </c>
      <c r="J584" s="26">
        <v>1</v>
      </c>
      <c r="K584" s="62">
        <v>14000</v>
      </c>
    </row>
    <row r="585" spans="1:11" ht="15.75">
      <c r="A585" s="2">
        <v>562</v>
      </c>
      <c r="B585" s="2">
        <v>86</v>
      </c>
      <c r="C585" s="10" t="s">
        <v>456</v>
      </c>
      <c r="D585" s="61"/>
      <c r="E585" s="62">
        <v>2015</v>
      </c>
      <c r="F585" s="62" t="s">
        <v>12</v>
      </c>
      <c r="G585" s="62">
        <v>1500</v>
      </c>
      <c r="H585" s="4">
        <v>3</v>
      </c>
      <c r="I585" s="63">
        <v>4500</v>
      </c>
      <c r="J585" s="26">
        <v>3</v>
      </c>
      <c r="K585" s="62">
        <v>4500</v>
      </c>
    </row>
    <row r="586" spans="1:11" ht="15.75">
      <c r="A586" s="2">
        <v>563</v>
      </c>
      <c r="B586" s="2">
        <v>87</v>
      </c>
      <c r="C586" s="10" t="s">
        <v>457</v>
      </c>
      <c r="D586" s="61"/>
      <c r="E586" s="62">
        <v>2015</v>
      </c>
      <c r="F586" s="62" t="s">
        <v>12</v>
      </c>
      <c r="G586" s="62">
        <v>3500</v>
      </c>
      <c r="H586" s="4">
        <v>1</v>
      </c>
      <c r="I586" s="63">
        <v>3500</v>
      </c>
      <c r="J586" s="26">
        <v>1</v>
      </c>
      <c r="K586" s="62">
        <v>3500</v>
      </c>
    </row>
    <row r="587" spans="1:11" ht="15.75">
      <c r="A587" s="2">
        <v>564</v>
      </c>
      <c r="B587" s="2">
        <v>88</v>
      </c>
      <c r="C587" s="10" t="s">
        <v>458</v>
      </c>
      <c r="D587" s="61"/>
      <c r="E587" s="62">
        <v>2016</v>
      </c>
      <c r="F587" s="62" t="s">
        <v>12</v>
      </c>
      <c r="G587" s="62">
        <v>1495</v>
      </c>
      <c r="H587" s="4">
        <v>5</v>
      </c>
      <c r="I587" s="63">
        <v>7475</v>
      </c>
      <c r="J587" s="26">
        <v>5</v>
      </c>
      <c r="K587" s="62">
        <v>7475</v>
      </c>
    </row>
    <row r="588" spans="1:11" ht="15.75">
      <c r="A588" s="2">
        <v>565</v>
      </c>
      <c r="B588" s="2">
        <v>89</v>
      </c>
      <c r="C588" s="10" t="s">
        <v>459</v>
      </c>
      <c r="D588" s="61"/>
      <c r="E588" s="62">
        <v>2016</v>
      </c>
      <c r="F588" s="62" t="s">
        <v>12</v>
      </c>
      <c r="G588" s="62">
        <v>10000</v>
      </c>
      <c r="H588" s="4">
        <v>1</v>
      </c>
      <c r="I588" s="63">
        <v>10000</v>
      </c>
      <c r="J588" s="26">
        <v>1</v>
      </c>
      <c r="K588" s="62">
        <v>10000</v>
      </c>
    </row>
    <row r="589" spans="1:11" ht="15.75">
      <c r="A589" s="2">
        <v>566</v>
      </c>
      <c r="B589" s="2">
        <v>90</v>
      </c>
      <c r="C589" s="10" t="s">
        <v>459</v>
      </c>
      <c r="D589" s="61"/>
      <c r="E589" s="62">
        <v>2016</v>
      </c>
      <c r="F589" s="62" t="s">
        <v>12</v>
      </c>
      <c r="G589" s="62">
        <v>4000</v>
      </c>
      <c r="H589" s="4">
        <v>1</v>
      </c>
      <c r="I589" s="63">
        <v>4000</v>
      </c>
      <c r="J589" s="26">
        <v>1</v>
      </c>
      <c r="K589" s="62">
        <v>4000</v>
      </c>
    </row>
    <row r="590" spans="1:11" ht="15.75">
      <c r="A590" s="2">
        <v>567</v>
      </c>
      <c r="B590" s="2">
        <v>91</v>
      </c>
      <c r="C590" s="64" t="s">
        <v>460</v>
      </c>
      <c r="D590" s="61"/>
      <c r="E590" s="62">
        <v>2019</v>
      </c>
      <c r="F590" s="62" t="s">
        <v>12</v>
      </c>
      <c r="G590" s="62">
        <v>30000</v>
      </c>
      <c r="H590" s="4">
        <v>1</v>
      </c>
      <c r="I590" s="63">
        <v>30000</v>
      </c>
      <c r="J590" s="26">
        <v>1</v>
      </c>
      <c r="K590" s="62">
        <v>30000</v>
      </c>
    </row>
    <row r="591" spans="1:11" ht="15.75">
      <c r="A591" s="2">
        <v>568</v>
      </c>
      <c r="B591" s="2">
        <v>92</v>
      </c>
      <c r="C591" s="10" t="s">
        <v>452</v>
      </c>
      <c r="D591" s="61"/>
      <c r="E591" s="62">
        <v>2015</v>
      </c>
      <c r="F591" s="62" t="s">
        <v>12</v>
      </c>
      <c r="G591" s="62">
        <v>4500</v>
      </c>
      <c r="H591" s="4">
        <v>1</v>
      </c>
      <c r="I591" s="63">
        <v>4500</v>
      </c>
      <c r="J591" s="26">
        <v>1</v>
      </c>
      <c r="K591" s="62">
        <v>4500</v>
      </c>
    </row>
    <row r="592" spans="1:11" ht="31.5">
      <c r="A592" s="2">
        <v>569</v>
      </c>
      <c r="B592" s="2">
        <v>93</v>
      </c>
      <c r="C592" s="64" t="s">
        <v>301</v>
      </c>
      <c r="D592" s="61"/>
      <c r="E592" s="62">
        <v>2018</v>
      </c>
      <c r="F592" s="62" t="s">
        <v>12</v>
      </c>
      <c r="G592" s="62">
        <v>12030</v>
      </c>
      <c r="H592" s="4">
        <v>1</v>
      </c>
      <c r="I592" s="63">
        <v>12030</v>
      </c>
      <c r="J592" s="26">
        <v>1</v>
      </c>
      <c r="K592" s="62">
        <v>12030</v>
      </c>
    </row>
    <row r="593" spans="1:11" ht="31.5">
      <c r="A593" s="2">
        <v>570</v>
      </c>
      <c r="B593" s="2">
        <v>94</v>
      </c>
      <c r="C593" s="64" t="s">
        <v>461</v>
      </c>
      <c r="D593" s="61"/>
      <c r="E593" s="62">
        <v>2018</v>
      </c>
      <c r="F593" s="62" t="s">
        <v>363</v>
      </c>
      <c r="G593" s="62">
        <v>2310</v>
      </c>
      <c r="H593" s="4">
        <v>30</v>
      </c>
      <c r="I593" s="63">
        <v>69300</v>
      </c>
      <c r="J593" s="26">
        <v>30</v>
      </c>
      <c r="K593" s="62">
        <v>69300</v>
      </c>
    </row>
    <row r="594" spans="1:11" ht="31.5">
      <c r="A594" s="2">
        <v>571</v>
      </c>
      <c r="B594" s="2">
        <v>95</v>
      </c>
      <c r="C594" s="64" t="s">
        <v>462</v>
      </c>
      <c r="D594" s="61"/>
      <c r="E594" s="62">
        <v>2018</v>
      </c>
      <c r="F594" s="62" t="s">
        <v>12</v>
      </c>
      <c r="G594" s="62">
        <v>750</v>
      </c>
      <c r="H594" s="4">
        <v>75</v>
      </c>
      <c r="I594" s="63">
        <v>56250</v>
      </c>
      <c r="J594" s="26">
        <v>75</v>
      </c>
      <c r="K594" s="62">
        <v>56250</v>
      </c>
    </row>
    <row r="595" spans="1:11" ht="15.75">
      <c r="A595" s="2">
        <v>572</v>
      </c>
      <c r="B595" s="2">
        <v>96</v>
      </c>
      <c r="C595" s="3" t="s">
        <v>149</v>
      </c>
      <c r="D595" s="4"/>
      <c r="E595" s="81">
        <v>2023</v>
      </c>
      <c r="F595" s="32" t="s">
        <v>12</v>
      </c>
      <c r="G595" s="21">
        <v>279600</v>
      </c>
      <c r="H595" s="22">
        <v>1</v>
      </c>
      <c r="I595" s="23">
        <f>H595*G595</f>
        <v>279600</v>
      </c>
      <c r="J595" s="24">
        <v>1</v>
      </c>
      <c r="K595" s="23">
        <f>J595*G595</f>
        <v>279600</v>
      </c>
    </row>
    <row r="596" spans="1:11">
      <c r="A596" s="1128"/>
      <c r="B596" s="1129"/>
      <c r="C596" s="1128" t="s">
        <v>635</v>
      </c>
      <c r="D596" s="1129"/>
      <c r="E596" s="1145"/>
      <c r="F596" s="1145"/>
      <c r="G596" s="1130"/>
      <c r="H596" s="397">
        <f>SUM(H500:H595)</f>
        <v>5877</v>
      </c>
      <c r="I596" s="803">
        <f>SUM(I500:I595)</f>
        <v>210639994</v>
      </c>
      <c r="J596" s="804">
        <f>SUM(J500:J595)</f>
        <v>5877</v>
      </c>
      <c r="K596" s="803">
        <f>SUM(K500:K595)</f>
        <v>210639994</v>
      </c>
    </row>
    <row r="597" spans="1:11">
      <c r="A597" s="1128"/>
      <c r="B597" s="1129"/>
      <c r="C597" s="1129"/>
      <c r="D597" s="1129"/>
      <c r="E597" s="1145"/>
      <c r="F597" s="1145"/>
      <c r="G597" s="1129"/>
      <c r="H597" s="1119"/>
      <c r="I597" s="1134"/>
      <c r="J597" s="1118"/>
      <c r="K597" s="1135"/>
    </row>
    <row r="598" spans="1:11" ht="15.75" customHeight="1">
      <c r="A598" s="1125"/>
      <c r="B598" s="1126"/>
      <c r="C598" s="1126"/>
      <c r="D598" s="1126"/>
      <c r="E598" s="1290" t="s">
        <v>463</v>
      </c>
      <c r="F598" s="1290"/>
      <c r="G598" s="1126"/>
      <c r="H598" s="1126"/>
      <c r="I598" s="1126"/>
      <c r="J598" s="1126"/>
      <c r="K598" s="1127"/>
    </row>
    <row r="599" spans="1:11" ht="15.75">
      <c r="A599" s="2">
        <v>573</v>
      </c>
      <c r="B599" s="2">
        <v>1</v>
      </c>
      <c r="C599" s="54" t="s">
        <v>464</v>
      </c>
      <c r="D599" s="56">
        <v>1975</v>
      </c>
      <c r="E599" s="93">
        <v>1975</v>
      </c>
      <c r="F599" s="81" t="s">
        <v>12</v>
      </c>
      <c r="G599" s="93">
        <v>24773300</v>
      </c>
      <c r="H599" s="56">
        <v>1</v>
      </c>
      <c r="I599" s="93">
        <f>H599*G599</f>
        <v>24773300</v>
      </c>
      <c r="J599" s="58">
        <v>1</v>
      </c>
      <c r="K599" s="94">
        <f>J599*G599</f>
        <v>24773300</v>
      </c>
    </row>
    <row r="600" spans="1:11" ht="15.75">
      <c r="A600" s="2">
        <v>574</v>
      </c>
      <c r="B600" s="2">
        <v>2</v>
      </c>
      <c r="C600" s="54" t="s">
        <v>3174</v>
      </c>
      <c r="D600" s="56">
        <v>2009</v>
      </c>
      <c r="E600" s="93">
        <v>2009</v>
      </c>
      <c r="F600" s="81" t="s">
        <v>12</v>
      </c>
      <c r="G600" s="95">
        <v>331338</v>
      </c>
      <c r="H600" s="56">
        <v>1</v>
      </c>
      <c r="I600" s="93">
        <f>H600*G600</f>
        <v>331338</v>
      </c>
      <c r="J600" s="58">
        <v>1</v>
      </c>
      <c r="K600" s="94">
        <f>J600*G600</f>
        <v>331338</v>
      </c>
    </row>
    <row r="601" spans="1:11" ht="15.75">
      <c r="A601" s="2">
        <v>575</v>
      </c>
      <c r="B601" s="2">
        <v>3</v>
      </c>
      <c r="C601" s="54" t="s">
        <v>465</v>
      </c>
      <c r="D601" s="56">
        <v>1980</v>
      </c>
      <c r="E601" s="93">
        <v>1980</v>
      </c>
      <c r="F601" s="81" t="s">
        <v>12</v>
      </c>
      <c r="G601" s="93">
        <v>7607236</v>
      </c>
      <c r="H601" s="56">
        <v>1</v>
      </c>
      <c r="I601" s="93">
        <f>H601*G601</f>
        <v>7607236</v>
      </c>
      <c r="J601" s="58">
        <v>1</v>
      </c>
      <c r="K601" s="94">
        <f>J601*G601</f>
        <v>7607236</v>
      </c>
    </row>
    <row r="602" spans="1:11" ht="15.75">
      <c r="A602" s="2">
        <v>576</v>
      </c>
      <c r="B602" s="2">
        <v>4</v>
      </c>
      <c r="C602" s="54" t="s">
        <v>466</v>
      </c>
      <c r="D602" s="56"/>
      <c r="E602" s="93">
        <v>2006</v>
      </c>
      <c r="F602" s="81" t="s">
        <v>12</v>
      </c>
      <c r="G602" s="28">
        <v>15000</v>
      </c>
      <c r="H602" s="2">
        <v>1</v>
      </c>
      <c r="I602" s="28">
        <f t="shared" ref="I602:I618" si="20">H602*G602</f>
        <v>15000</v>
      </c>
      <c r="J602" s="782">
        <v>1</v>
      </c>
      <c r="K602" s="28">
        <f>J602*I602</f>
        <v>15000</v>
      </c>
    </row>
    <row r="603" spans="1:11" ht="15.75">
      <c r="A603" s="2">
        <v>577</v>
      </c>
      <c r="B603" s="2">
        <v>5</v>
      </c>
      <c r="C603" s="54" t="s">
        <v>467</v>
      </c>
      <c r="D603" s="56"/>
      <c r="E603" s="93">
        <v>2008</v>
      </c>
      <c r="F603" s="81" t="s">
        <v>12</v>
      </c>
      <c r="G603" s="28">
        <v>2000</v>
      </c>
      <c r="H603" s="2">
        <v>1</v>
      </c>
      <c r="I603" s="28">
        <f t="shared" si="20"/>
        <v>2000</v>
      </c>
      <c r="J603" s="782">
        <v>1</v>
      </c>
      <c r="K603" s="28">
        <f>J603*I603</f>
        <v>2000</v>
      </c>
    </row>
    <row r="604" spans="1:11" ht="31.5">
      <c r="A604" s="2">
        <v>578</v>
      </c>
      <c r="B604" s="2">
        <v>6</v>
      </c>
      <c r="C604" s="96" t="s">
        <v>286</v>
      </c>
      <c r="D604" s="56"/>
      <c r="E604" s="93">
        <v>2018</v>
      </c>
      <c r="F604" s="81" t="s">
        <v>12</v>
      </c>
      <c r="G604" s="28">
        <v>1000</v>
      </c>
      <c r="H604" s="2">
        <v>1</v>
      </c>
      <c r="I604" s="28">
        <f t="shared" si="20"/>
        <v>1000</v>
      </c>
      <c r="J604" s="782">
        <v>1</v>
      </c>
      <c r="K604" s="28">
        <f t="shared" ref="K604:K618" si="21">J604*G604</f>
        <v>1000</v>
      </c>
    </row>
    <row r="605" spans="1:11" ht="31.5">
      <c r="A605" s="2">
        <v>579</v>
      </c>
      <c r="B605" s="2">
        <v>7</v>
      </c>
      <c r="C605" s="96" t="s">
        <v>287</v>
      </c>
      <c r="D605" s="56"/>
      <c r="E605" s="93">
        <v>2018</v>
      </c>
      <c r="F605" s="81" t="s">
        <v>12</v>
      </c>
      <c r="G605" s="28">
        <v>1000</v>
      </c>
      <c r="H605" s="2">
        <v>1</v>
      </c>
      <c r="I605" s="28">
        <f t="shared" si="20"/>
        <v>1000</v>
      </c>
      <c r="J605" s="782">
        <v>1</v>
      </c>
      <c r="K605" s="28">
        <f t="shared" si="21"/>
        <v>1000</v>
      </c>
    </row>
    <row r="606" spans="1:11" ht="31.5">
      <c r="A606" s="2">
        <v>580</v>
      </c>
      <c r="B606" s="2">
        <v>8</v>
      </c>
      <c r="C606" s="96" t="s">
        <v>102</v>
      </c>
      <c r="D606" s="56"/>
      <c r="E606" s="93">
        <v>2018</v>
      </c>
      <c r="F606" s="81" t="s">
        <v>12</v>
      </c>
      <c r="G606" s="28">
        <v>45000</v>
      </c>
      <c r="H606" s="2">
        <v>1</v>
      </c>
      <c r="I606" s="28">
        <f t="shared" si="20"/>
        <v>45000</v>
      </c>
      <c r="J606" s="782">
        <v>1</v>
      </c>
      <c r="K606" s="28">
        <f t="shared" si="21"/>
        <v>45000</v>
      </c>
    </row>
    <row r="607" spans="1:11" ht="31.5">
      <c r="A607" s="2">
        <v>581</v>
      </c>
      <c r="B607" s="2">
        <v>9</v>
      </c>
      <c r="C607" s="96" t="s">
        <v>378</v>
      </c>
      <c r="D607" s="56"/>
      <c r="E607" s="93">
        <v>2018</v>
      </c>
      <c r="F607" s="81" t="s">
        <v>12</v>
      </c>
      <c r="G607" s="28">
        <v>15000</v>
      </c>
      <c r="H607" s="2">
        <v>1</v>
      </c>
      <c r="I607" s="28">
        <f t="shared" si="20"/>
        <v>15000</v>
      </c>
      <c r="J607" s="782">
        <v>1</v>
      </c>
      <c r="K607" s="28">
        <f t="shared" si="21"/>
        <v>15000</v>
      </c>
    </row>
    <row r="608" spans="1:11" ht="47.25">
      <c r="A608" s="2">
        <v>582</v>
      </c>
      <c r="B608" s="2">
        <v>10</v>
      </c>
      <c r="C608" s="96" t="s">
        <v>289</v>
      </c>
      <c r="D608" s="56"/>
      <c r="E608" s="93">
        <v>2018</v>
      </c>
      <c r="F608" s="81" t="s">
        <v>12</v>
      </c>
      <c r="G608" s="28">
        <v>10000</v>
      </c>
      <c r="H608" s="2">
        <v>1</v>
      </c>
      <c r="I608" s="28">
        <f t="shared" si="20"/>
        <v>10000</v>
      </c>
      <c r="J608" s="782">
        <v>1</v>
      </c>
      <c r="K608" s="28">
        <f t="shared" si="21"/>
        <v>10000</v>
      </c>
    </row>
    <row r="609" spans="1:11" ht="15.75">
      <c r="A609" s="2">
        <v>583</v>
      </c>
      <c r="B609" s="2">
        <v>11</v>
      </c>
      <c r="C609" s="59" t="s">
        <v>440</v>
      </c>
      <c r="D609" s="56"/>
      <c r="E609" s="93">
        <v>2019</v>
      </c>
      <c r="F609" s="81" t="s">
        <v>12</v>
      </c>
      <c r="G609" s="28">
        <v>12000</v>
      </c>
      <c r="H609" s="2">
        <v>15</v>
      </c>
      <c r="I609" s="28">
        <f t="shared" si="20"/>
        <v>180000</v>
      </c>
      <c r="J609" s="782">
        <v>15</v>
      </c>
      <c r="K609" s="28">
        <f t="shared" si="21"/>
        <v>180000</v>
      </c>
    </row>
    <row r="610" spans="1:11" ht="15.75">
      <c r="A610" s="2">
        <v>584</v>
      </c>
      <c r="B610" s="2">
        <v>12</v>
      </c>
      <c r="C610" s="96" t="s">
        <v>130</v>
      </c>
      <c r="D610" s="56"/>
      <c r="E610" s="93">
        <v>2020</v>
      </c>
      <c r="F610" s="81" t="s">
        <v>12</v>
      </c>
      <c r="G610" s="28">
        <v>1470000</v>
      </c>
      <c r="H610" s="2">
        <v>1</v>
      </c>
      <c r="I610" s="28">
        <f t="shared" si="20"/>
        <v>1470000</v>
      </c>
      <c r="J610" s="782">
        <v>1</v>
      </c>
      <c r="K610" s="28">
        <f t="shared" si="21"/>
        <v>1470000</v>
      </c>
    </row>
    <row r="611" spans="1:11" ht="15.75">
      <c r="A611" s="2">
        <v>585</v>
      </c>
      <c r="B611" s="2">
        <v>13</v>
      </c>
      <c r="C611" s="96" t="s">
        <v>136</v>
      </c>
      <c r="D611" s="56"/>
      <c r="E611" s="93">
        <v>2021</v>
      </c>
      <c r="F611" s="81" t="s">
        <v>12</v>
      </c>
      <c r="G611" s="28">
        <v>181300</v>
      </c>
      <c r="H611" s="2">
        <v>1</v>
      </c>
      <c r="I611" s="28">
        <f t="shared" si="20"/>
        <v>181300</v>
      </c>
      <c r="J611" s="782">
        <v>1</v>
      </c>
      <c r="K611" s="28">
        <f t="shared" si="21"/>
        <v>181300</v>
      </c>
    </row>
    <row r="612" spans="1:11" ht="15.75">
      <c r="A612" s="2">
        <v>586</v>
      </c>
      <c r="B612" s="2">
        <v>14</v>
      </c>
      <c r="C612" s="96" t="s">
        <v>468</v>
      </c>
      <c r="D612" s="56"/>
      <c r="E612" s="93">
        <v>2021</v>
      </c>
      <c r="F612" s="81" t="s">
        <v>12</v>
      </c>
      <c r="G612" s="28">
        <v>46480</v>
      </c>
      <c r="H612" s="2">
        <v>15</v>
      </c>
      <c r="I612" s="28">
        <f t="shared" si="20"/>
        <v>697200</v>
      </c>
      <c r="J612" s="782">
        <v>15</v>
      </c>
      <c r="K612" s="28">
        <f t="shared" si="21"/>
        <v>697200</v>
      </c>
    </row>
    <row r="613" spans="1:11" ht="15.75">
      <c r="A613" s="2">
        <v>587</v>
      </c>
      <c r="B613" s="2">
        <v>15</v>
      </c>
      <c r="C613" s="96" t="s">
        <v>469</v>
      </c>
      <c r="D613" s="56"/>
      <c r="E613" s="93">
        <v>2021</v>
      </c>
      <c r="F613" s="81" t="s">
        <v>341</v>
      </c>
      <c r="G613" s="28">
        <v>1540000</v>
      </c>
      <c r="H613" s="2">
        <v>1</v>
      </c>
      <c r="I613" s="28">
        <f t="shared" si="20"/>
        <v>1540000</v>
      </c>
      <c r="J613" s="782">
        <v>1</v>
      </c>
      <c r="K613" s="28">
        <f t="shared" si="21"/>
        <v>1540000</v>
      </c>
    </row>
    <row r="614" spans="1:11" ht="15.75">
      <c r="A614" s="2">
        <v>588</v>
      </c>
      <c r="B614" s="2">
        <v>16</v>
      </c>
      <c r="C614" s="96" t="s">
        <v>470</v>
      </c>
      <c r="D614" s="56"/>
      <c r="E614" s="93">
        <v>2021</v>
      </c>
      <c r="F614" s="81" t="s">
        <v>12</v>
      </c>
      <c r="G614" s="28">
        <v>38500</v>
      </c>
      <c r="H614" s="2">
        <v>1</v>
      </c>
      <c r="I614" s="28">
        <f t="shared" si="20"/>
        <v>38500</v>
      </c>
      <c r="J614" s="782">
        <v>1</v>
      </c>
      <c r="K614" s="28">
        <f t="shared" si="21"/>
        <v>38500</v>
      </c>
    </row>
    <row r="615" spans="1:11" ht="15.75">
      <c r="A615" s="2">
        <v>589</v>
      </c>
      <c r="B615" s="2">
        <v>17</v>
      </c>
      <c r="C615" s="96" t="s">
        <v>471</v>
      </c>
      <c r="D615" s="56"/>
      <c r="E615" s="93">
        <v>2021</v>
      </c>
      <c r="F615" s="81" t="s">
        <v>12</v>
      </c>
      <c r="G615" s="28">
        <v>25550</v>
      </c>
      <c r="H615" s="2">
        <v>1</v>
      </c>
      <c r="I615" s="28">
        <f t="shared" si="20"/>
        <v>25550</v>
      </c>
      <c r="J615" s="782">
        <v>1</v>
      </c>
      <c r="K615" s="28">
        <f t="shared" si="21"/>
        <v>25550</v>
      </c>
    </row>
    <row r="616" spans="1:11" ht="15.75">
      <c r="A616" s="2">
        <v>590</v>
      </c>
      <c r="B616" s="2">
        <v>18</v>
      </c>
      <c r="C616" s="96" t="s">
        <v>472</v>
      </c>
      <c r="D616" s="56"/>
      <c r="E616" s="93">
        <v>2021</v>
      </c>
      <c r="F616" s="81" t="s">
        <v>12</v>
      </c>
      <c r="G616" s="28">
        <v>88200</v>
      </c>
      <c r="H616" s="2">
        <v>1</v>
      </c>
      <c r="I616" s="28">
        <f t="shared" si="20"/>
        <v>88200</v>
      </c>
      <c r="J616" s="782">
        <v>1</v>
      </c>
      <c r="K616" s="28">
        <f t="shared" si="21"/>
        <v>88200</v>
      </c>
    </row>
    <row r="617" spans="1:11" ht="15.75">
      <c r="A617" s="2">
        <v>591</v>
      </c>
      <c r="B617" s="2">
        <v>19</v>
      </c>
      <c r="C617" s="96" t="s">
        <v>473</v>
      </c>
      <c r="D617" s="56"/>
      <c r="E617" s="93">
        <v>2021</v>
      </c>
      <c r="F617" s="81" t="s">
        <v>12</v>
      </c>
      <c r="G617" s="28">
        <v>23520</v>
      </c>
      <c r="H617" s="2">
        <v>1</v>
      </c>
      <c r="I617" s="28">
        <f t="shared" si="20"/>
        <v>23520</v>
      </c>
      <c r="J617" s="782">
        <v>1</v>
      </c>
      <c r="K617" s="28">
        <f t="shared" si="21"/>
        <v>23520</v>
      </c>
    </row>
    <row r="618" spans="1:11" ht="15.75">
      <c r="A618" s="2">
        <v>592</v>
      </c>
      <c r="B618" s="2">
        <v>20</v>
      </c>
      <c r="C618" s="15" t="s">
        <v>169</v>
      </c>
      <c r="D618" s="387"/>
      <c r="E618" s="32">
        <v>2022</v>
      </c>
      <c r="F618" s="32" t="s">
        <v>12</v>
      </c>
      <c r="G618" s="28">
        <v>105000</v>
      </c>
      <c r="H618" s="2">
        <v>2</v>
      </c>
      <c r="I618" s="28">
        <f t="shared" si="20"/>
        <v>210000</v>
      </c>
      <c r="J618" s="782">
        <v>2</v>
      </c>
      <c r="K618" s="28">
        <f t="shared" si="21"/>
        <v>210000</v>
      </c>
    </row>
    <row r="619" spans="1:11" ht="15.75">
      <c r="A619" s="2">
        <v>593</v>
      </c>
      <c r="B619" s="2">
        <v>21</v>
      </c>
      <c r="C619" s="54" t="s">
        <v>93</v>
      </c>
      <c r="D619" s="56"/>
      <c r="E619" s="93">
        <v>2008</v>
      </c>
      <c r="F619" s="81" t="s">
        <v>12</v>
      </c>
      <c r="G619" s="93">
        <v>12805</v>
      </c>
      <c r="H619" s="56">
        <v>1</v>
      </c>
      <c r="I619" s="93">
        <v>12805</v>
      </c>
      <c r="J619" s="58">
        <v>1</v>
      </c>
      <c r="K619" s="94">
        <v>12805</v>
      </c>
    </row>
    <row r="620" spans="1:11" ht="15.75">
      <c r="A620" s="2">
        <v>594</v>
      </c>
      <c r="B620" s="2">
        <v>22</v>
      </c>
      <c r="C620" s="54" t="s">
        <v>474</v>
      </c>
      <c r="D620" s="56"/>
      <c r="E620" s="93">
        <v>2008</v>
      </c>
      <c r="F620" s="81" t="s">
        <v>12</v>
      </c>
      <c r="G620" s="93">
        <v>14170</v>
      </c>
      <c r="H620" s="56">
        <v>1</v>
      </c>
      <c r="I620" s="93">
        <v>14170</v>
      </c>
      <c r="J620" s="58">
        <v>1</v>
      </c>
      <c r="K620" s="94">
        <v>14170</v>
      </c>
    </row>
    <row r="621" spans="1:11" ht="15.75">
      <c r="A621" s="2">
        <v>595</v>
      </c>
      <c r="B621" s="2">
        <v>23</v>
      </c>
      <c r="C621" s="54" t="s">
        <v>475</v>
      </c>
      <c r="D621" s="56"/>
      <c r="E621" s="93">
        <v>2008</v>
      </c>
      <c r="F621" s="81" t="s">
        <v>12</v>
      </c>
      <c r="G621" s="93">
        <v>4344</v>
      </c>
      <c r="H621" s="56">
        <v>8</v>
      </c>
      <c r="I621" s="93">
        <v>34752</v>
      </c>
      <c r="J621" s="58">
        <v>8</v>
      </c>
      <c r="K621" s="94">
        <v>34752</v>
      </c>
    </row>
    <row r="622" spans="1:11" ht="15.75">
      <c r="A622" s="2">
        <v>596</v>
      </c>
      <c r="B622" s="2">
        <v>24</v>
      </c>
      <c r="C622" s="54" t="s">
        <v>476</v>
      </c>
      <c r="D622" s="56"/>
      <c r="E622" s="93">
        <v>2008</v>
      </c>
      <c r="F622" s="81" t="s">
        <v>12</v>
      </c>
      <c r="G622" s="93">
        <v>14170</v>
      </c>
      <c r="H622" s="56">
        <v>3</v>
      </c>
      <c r="I622" s="93">
        <v>42510</v>
      </c>
      <c r="J622" s="58">
        <v>3</v>
      </c>
      <c r="K622" s="94">
        <v>42510</v>
      </c>
    </row>
    <row r="623" spans="1:11" ht="15.75">
      <c r="A623" s="2">
        <v>597</v>
      </c>
      <c r="B623" s="2">
        <v>25</v>
      </c>
      <c r="C623" s="54" t="s">
        <v>477</v>
      </c>
      <c r="D623" s="56"/>
      <c r="E623" s="93">
        <v>2008</v>
      </c>
      <c r="F623" s="81" t="s">
        <v>12</v>
      </c>
      <c r="G623" s="93">
        <v>12950</v>
      </c>
      <c r="H623" s="56">
        <v>1</v>
      </c>
      <c r="I623" s="93">
        <v>12950</v>
      </c>
      <c r="J623" s="58">
        <v>1</v>
      </c>
      <c r="K623" s="94">
        <v>12950</v>
      </c>
    </row>
    <row r="624" spans="1:11" ht="15.75">
      <c r="A624" s="2">
        <v>598</v>
      </c>
      <c r="B624" s="2">
        <v>26</v>
      </c>
      <c r="C624" s="54" t="s">
        <v>478</v>
      </c>
      <c r="D624" s="56"/>
      <c r="E624" s="93">
        <v>2000</v>
      </c>
      <c r="F624" s="81" t="s">
        <v>12</v>
      </c>
      <c r="G624" s="93">
        <v>10900</v>
      </c>
      <c r="H624" s="56">
        <v>1</v>
      </c>
      <c r="I624" s="93">
        <v>10900</v>
      </c>
      <c r="J624" s="58">
        <v>1</v>
      </c>
      <c r="K624" s="94">
        <v>10900</v>
      </c>
    </row>
    <row r="625" spans="1:11" ht="15.75">
      <c r="A625" s="2">
        <v>599</v>
      </c>
      <c r="B625" s="2">
        <v>27</v>
      </c>
      <c r="C625" s="54" t="s">
        <v>479</v>
      </c>
      <c r="D625" s="56"/>
      <c r="E625" s="93">
        <v>1996</v>
      </c>
      <c r="F625" s="81" t="s">
        <v>12</v>
      </c>
      <c r="G625" s="93">
        <v>7500</v>
      </c>
      <c r="H625" s="56">
        <v>1</v>
      </c>
      <c r="I625" s="93">
        <v>7500</v>
      </c>
      <c r="J625" s="58">
        <v>1</v>
      </c>
      <c r="K625" s="94">
        <v>7500</v>
      </c>
    </row>
    <row r="626" spans="1:11" ht="15.75">
      <c r="A626" s="2">
        <v>600</v>
      </c>
      <c r="B626" s="2">
        <v>28</v>
      </c>
      <c r="C626" s="54" t="s">
        <v>479</v>
      </c>
      <c r="D626" s="56"/>
      <c r="E626" s="93">
        <v>2018</v>
      </c>
      <c r="F626" s="81" t="s">
        <v>12</v>
      </c>
      <c r="G626" s="93">
        <v>3500</v>
      </c>
      <c r="H626" s="56">
        <v>1</v>
      </c>
      <c r="I626" s="93">
        <v>3500</v>
      </c>
      <c r="J626" s="58">
        <v>1</v>
      </c>
      <c r="K626" s="94">
        <v>3500</v>
      </c>
    </row>
    <row r="627" spans="1:11" ht="31.5">
      <c r="A627" s="2">
        <v>601</v>
      </c>
      <c r="B627" s="2">
        <v>29</v>
      </c>
      <c r="C627" s="96" t="s">
        <v>301</v>
      </c>
      <c r="D627" s="56"/>
      <c r="E627" s="93">
        <v>2018</v>
      </c>
      <c r="F627" s="81" t="s">
        <v>12</v>
      </c>
      <c r="G627" s="93">
        <v>12030</v>
      </c>
      <c r="H627" s="56">
        <v>1</v>
      </c>
      <c r="I627" s="93">
        <v>12030</v>
      </c>
      <c r="J627" s="58">
        <v>1</v>
      </c>
      <c r="K627" s="94">
        <v>12030</v>
      </c>
    </row>
    <row r="628" spans="1:11" ht="31.5">
      <c r="A628" s="2">
        <v>602</v>
      </c>
      <c r="B628" s="2">
        <v>30</v>
      </c>
      <c r="C628" s="96" t="s">
        <v>461</v>
      </c>
      <c r="D628" s="56"/>
      <c r="E628" s="93">
        <v>2018</v>
      </c>
      <c r="F628" s="81" t="s">
        <v>363</v>
      </c>
      <c r="G628" s="93">
        <v>2310</v>
      </c>
      <c r="H628" s="56">
        <v>30</v>
      </c>
      <c r="I628" s="93">
        <v>69300</v>
      </c>
      <c r="J628" s="58">
        <v>30</v>
      </c>
      <c r="K628" s="94">
        <v>69300</v>
      </c>
    </row>
    <row r="629" spans="1:11" ht="31.5">
      <c r="A629" s="2">
        <v>603</v>
      </c>
      <c r="B629" s="2">
        <v>31</v>
      </c>
      <c r="C629" s="96" t="s">
        <v>364</v>
      </c>
      <c r="D629" s="56"/>
      <c r="E629" s="93">
        <v>2018</v>
      </c>
      <c r="F629" s="81" t="s">
        <v>12</v>
      </c>
      <c r="G629" s="93">
        <v>300</v>
      </c>
      <c r="H629" s="56">
        <v>10</v>
      </c>
      <c r="I629" s="93">
        <v>3000</v>
      </c>
      <c r="J629" s="58">
        <v>10</v>
      </c>
      <c r="K629" s="94">
        <v>3000</v>
      </c>
    </row>
    <row r="630" spans="1:11" ht="31.5">
      <c r="A630" s="2">
        <v>604</v>
      </c>
      <c r="B630" s="2">
        <v>32</v>
      </c>
      <c r="C630" s="96" t="s">
        <v>365</v>
      </c>
      <c r="D630" s="56"/>
      <c r="E630" s="93">
        <v>2018</v>
      </c>
      <c r="F630" s="81" t="s">
        <v>12</v>
      </c>
      <c r="G630" s="93">
        <v>5300</v>
      </c>
      <c r="H630" s="56">
        <v>1</v>
      </c>
      <c r="I630" s="93">
        <v>5300</v>
      </c>
      <c r="J630" s="58">
        <v>1</v>
      </c>
      <c r="K630" s="94">
        <v>5300</v>
      </c>
    </row>
    <row r="631" spans="1:11" ht="31.5">
      <c r="A631" s="2">
        <v>605</v>
      </c>
      <c r="B631" s="2">
        <v>33</v>
      </c>
      <c r="C631" s="96" t="s">
        <v>462</v>
      </c>
      <c r="D631" s="56"/>
      <c r="E631" s="93">
        <v>2018</v>
      </c>
      <c r="F631" s="81" t="s">
        <v>12</v>
      </c>
      <c r="G631" s="93">
        <v>750</v>
      </c>
      <c r="H631" s="56">
        <v>75</v>
      </c>
      <c r="I631" s="93">
        <v>56250</v>
      </c>
      <c r="J631" s="58">
        <v>75</v>
      </c>
      <c r="K631" s="94">
        <v>56250</v>
      </c>
    </row>
    <row r="632" spans="1:11" ht="15.75">
      <c r="A632" s="2">
        <v>606</v>
      </c>
      <c r="B632" s="2">
        <v>34</v>
      </c>
      <c r="C632" s="96" t="s">
        <v>480</v>
      </c>
      <c r="D632" s="56"/>
      <c r="E632" s="93">
        <v>2019</v>
      </c>
      <c r="F632" s="81" t="s">
        <v>12</v>
      </c>
      <c r="G632" s="93">
        <v>13000</v>
      </c>
      <c r="H632" s="56">
        <v>90</v>
      </c>
      <c r="I632" s="93">
        <v>1170000</v>
      </c>
      <c r="J632" s="58">
        <v>90</v>
      </c>
      <c r="K632" s="94">
        <v>1170000</v>
      </c>
    </row>
    <row r="633" spans="1:11" ht="15.75">
      <c r="A633" s="2">
        <v>607</v>
      </c>
      <c r="B633" s="2">
        <v>35</v>
      </c>
      <c r="C633" s="96" t="s">
        <v>460</v>
      </c>
      <c r="D633" s="56"/>
      <c r="E633" s="93">
        <v>2019</v>
      </c>
      <c r="F633" s="81" t="s">
        <v>12</v>
      </c>
      <c r="G633" s="93">
        <v>30000</v>
      </c>
      <c r="H633" s="56">
        <v>1</v>
      </c>
      <c r="I633" s="93">
        <v>30000</v>
      </c>
      <c r="J633" s="58">
        <v>1</v>
      </c>
      <c r="K633" s="94">
        <v>30000</v>
      </c>
    </row>
    <row r="634" spans="1:11" ht="15.75">
      <c r="A634" s="2">
        <v>608</v>
      </c>
      <c r="B634" s="2">
        <v>36</v>
      </c>
      <c r="C634" s="96" t="s">
        <v>481</v>
      </c>
      <c r="D634" s="56"/>
      <c r="E634" s="93">
        <v>2021</v>
      </c>
      <c r="F634" s="81" t="s">
        <v>12</v>
      </c>
      <c r="G634" s="93">
        <v>24800</v>
      </c>
      <c r="H634" s="56">
        <v>1</v>
      </c>
      <c r="I634" s="93">
        <v>24800</v>
      </c>
      <c r="J634" s="58">
        <v>1</v>
      </c>
      <c r="K634" s="94">
        <v>24800</v>
      </c>
    </row>
    <row r="635" spans="1:11" ht="15.75">
      <c r="A635" s="2">
        <v>609</v>
      </c>
      <c r="B635" s="2">
        <v>37</v>
      </c>
      <c r="C635" s="3" t="s">
        <v>149</v>
      </c>
      <c r="D635" s="4"/>
      <c r="E635" s="81">
        <v>2023</v>
      </c>
      <c r="F635" s="32" t="s">
        <v>12</v>
      </c>
      <c r="G635" s="21">
        <v>279600</v>
      </c>
      <c r="H635" s="22">
        <v>1</v>
      </c>
      <c r="I635" s="23">
        <f>H635*G635</f>
        <v>279600</v>
      </c>
      <c r="J635" s="24">
        <v>1</v>
      </c>
      <c r="K635" s="23">
        <f>J635*G635</f>
        <v>279600</v>
      </c>
    </row>
    <row r="636" spans="1:11" ht="15.75">
      <c r="A636" s="1128"/>
      <c r="B636" s="1291" t="s">
        <v>635</v>
      </c>
      <c r="C636" s="1245"/>
      <c r="D636" s="1245"/>
      <c r="E636" s="1245"/>
      <c r="F636" s="1245"/>
      <c r="G636" s="1130"/>
      <c r="H636" s="97">
        <f>SUM(H599:H635)</f>
        <v>276</v>
      </c>
      <c r="I636" s="98">
        <f>SUM(I599:I635)</f>
        <v>39044511</v>
      </c>
      <c r="J636" s="97">
        <f>SUM(J599:J635)</f>
        <v>276</v>
      </c>
      <c r="K636" s="99">
        <f>SUM(K599:K635)</f>
        <v>39044511</v>
      </c>
    </row>
    <row r="637" spans="1:11">
      <c r="B637" s="783"/>
      <c r="C637" s="783"/>
      <c r="G637" s="784"/>
      <c r="H637" s="785"/>
      <c r="J637" s="781"/>
    </row>
    <row r="638" spans="1:11">
      <c r="B638" s="783"/>
      <c r="C638" s="783"/>
      <c r="G638" s="784"/>
      <c r="H638" s="785"/>
      <c r="J638" s="781"/>
    </row>
    <row r="639" spans="1:11" ht="18">
      <c r="A639" s="2"/>
      <c r="B639" s="1278" t="s">
        <v>3047</v>
      </c>
      <c r="C639" s="1279"/>
      <c r="D639" s="1279"/>
      <c r="E639" s="1279"/>
      <c r="F639" s="1279"/>
      <c r="G639" s="1279"/>
      <c r="H639" s="1279"/>
      <c r="I639" s="1279"/>
      <c r="J639" s="1279"/>
      <c r="K639" s="1279"/>
    </row>
    <row r="640" spans="1:11" ht="31.5">
      <c r="A640" s="2">
        <v>610</v>
      </c>
      <c r="B640" s="2">
        <v>1</v>
      </c>
      <c r="C640" s="100" t="s">
        <v>482</v>
      </c>
      <c r="D640" s="66">
        <v>1986</v>
      </c>
      <c r="E640" s="103"/>
      <c r="F640" s="103" t="s">
        <v>12</v>
      </c>
      <c r="G640" s="101">
        <v>78326010</v>
      </c>
      <c r="H640" s="16">
        <v>1</v>
      </c>
      <c r="I640" s="812">
        <f t="shared" ref="I640:I703" si="22">H640*G640</f>
        <v>78326010</v>
      </c>
      <c r="J640" s="102">
        <v>1</v>
      </c>
      <c r="K640" s="73">
        <f t="shared" ref="K640:K703" si="23">+J640*G640</f>
        <v>78326010</v>
      </c>
    </row>
    <row r="641" spans="1:11" ht="18">
      <c r="A641" s="2">
        <v>611</v>
      </c>
      <c r="B641" s="2">
        <v>2</v>
      </c>
      <c r="C641" s="100" t="s">
        <v>275</v>
      </c>
      <c r="D641" s="66">
        <v>1972</v>
      </c>
      <c r="E641" s="103"/>
      <c r="F641" s="103" t="s">
        <v>12</v>
      </c>
      <c r="G641" s="103">
        <v>27116500</v>
      </c>
      <c r="H641" s="16">
        <v>1</v>
      </c>
      <c r="I641" s="812">
        <f t="shared" si="22"/>
        <v>27116500</v>
      </c>
      <c r="J641" s="102">
        <v>1</v>
      </c>
      <c r="K641" s="73">
        <f t="shared" si="23"/>
        <v>27116500</v>
      </c>
    </row>
    <row r="642" spans="1:11" ht="18">
      <c r="A642" s="2">
        <v>612</v>
      </c>
      <c r="B642" s="2">
        <v>3</v>
      </c>
      <c r="C642" s="100" t="s">
        <v>483</v>
      </c>
      <c r="D642" s="66">
        <v>1971</v>
      </c>
      <c r="E642" s="103"/>
      <c r="F642" s="103" t="s">
        <v>12</v>
      </c>
      <c r="G642" s="103">
        <v>29405400</v>
      </c>
      <c r="H642" s="16">
        <v>1</v>
      </c>
      <c r="I642" s="812">
        <f t="shared" si="22"/>
        <v>29405400</v>
      </c>
      <c r="J642" s="102">
        <v>1</v>
      </c>
      <c r="K642" s="73">
        <f t="shared" si="23"/>
        <v>29405400</v>
      </c>
    </row>
    <row r="643" spans="1:11" ht="18">
      <c r="A643" s="2">
        <v>613</v>
      </c>
      <c r="B643" s="2">
        <v>4</v>
      </c>
      <c r="C643" s="100" t="s">
        <v>484</v>
      </c>
      <c r="D643" s="66">
        <v>1978</v>
      </c>
      <c r="E643" s="103"/>
      <c r="F643" s="103" t="s">
        <v>12</v>
      </c>
      <c r="G643" s="103">
        <v>38600300</v>
      </c>
      <c r="H643" s="16">
        <v>1</v>
      </c>
      <c r="I643" s="812">
        <f t="shared" si="22"/>
        <v>38600300</v>
      </c>
      <c r="J643" s="102">
        <v>1</v>
      </c>
      <c r="K643" s="73">
        <f t="shared" si="23"/>
        <v>38600300</v>
      </c>
    </row>
    <row r="644" spans="1:11" ht="18">
      <c r="A644" s="2">
        <v>614</v>
      </c>
      <c r="B644" s="2">
        <v>5</v>
      </c>
      <c r="C644" s="17" t="s">
        <v>3177</v>
      </c>
      <c r="D644" s="37">
        <v>1969</v>
      </c>
      <c r="E644" s="1146"/>
      <c r="F644" s="103" t="s">
        <v>12</v>
      </c>
      <c r="G644" s="41">
        <v>38501104</v>
      </c>
      <c r="H644" s="18">
        <v>1</v>
      </c>
      <c r="I644" s="812">
        <f t="shared" si="22"/>
        <v>38501104</v>
      </c>
      <c r="J644" s="67">
        <v>1</v>
      </c>
      <c r="K644" s="73">
        <f t="shared" si="23"/>
        <v>38501104</v>
      </c>
    </row>
    <row r="645" spans="1:11" ht="18">
      <c r="A645" s="2">
        <v>615</v>
      </c>
      <c r="B645" s="2">
        <v>6</v>
      </c>
      <c r="C645" s="17" t="s">
        <v>369</v>
      </c>
      <c r="D645" s="37">
        <v>1972</v>
      </c>
      <c r="E645" s="1146"/>
      <c r="F645" s="103" t="s">
        <v>12</v>
      </c>
      <c r="G645" s="39">
        <v>14940700</v>
      </c>
      <c r="H645" s="18">
        <v>1</v>
      </c>
      <c r="I645" s="812">
        <f t="shared" si="22"/>
        <v>14940700</v>
      </c>
      <c r="J645" s="67">
        <v>1</v>
      </c>
      <c r="K645" s="73">
        <f t="shared" si="23"/>
        <v>14940700</v>
      </c>
    </row>
    <row r="646" spans="1:11" ht="18">
      <c r="A646" s="2">
        <v>616</v>
      </c>
      <c r="B646" s="2">
        <v>7</v>
      </c>
      <c r="C646" s="17" t="s">
        <v>485</v>
      </c>
      <c r="D646" s="37">
        <v>1980</v>
      </c>
      <c r="E646" s="1146"/>
      <c r="F646" s="103" t="s">
        <v>12</v>
      </c>
      <c r="G646" s="39">
        <v>87078858</v>
      </c>
      <c r="H646" s="18">
        <v>1</v>
      </c>
      <c r="I646" s="812">
        <f t="shared" si="22"/>
        <v>87078858</v>
      </c>
      <c r="J646" s="67">
        <v>1</v>
      </c>
      <c r="K646" s="73">
        <f t="shared" si="23"/>
        <v>87078858</v>
      </c>
    </row>
    <row r="647" spans="1:11" ht="18">
      <c r="A647" s="2">
        <v>617</v>
      </c>
      <c r="B647" s="2">
        <v>8</v>
      </c>
      <c r="C647" s="17" t="s">
        <v>486</v>
      </c>
      <c r="D647" s="37">
        <v>1975</v>
      </c>
      <c r="E647" s="1146"/>
      <c r="F647" s="103" t="s">
        <v>12</v>
      </c>
      <c r="G647" s="39">
        <v>49600</v>
      </c>
      <c r="H647" s="18">
        <v>1</v>
      </c>
      <c r="I647" s="812">
        <f t="shared" si="22"/>
        <v>49600</v>
      </c>
      <c r="J647" s="67">
        <v>1</v>
      </c>
      <c r="K647" s="73">
        <f t="shared" si="23"/>
        <v>49600</v>
      </c>
    </row>
    <row r="648" spans="1:11" ht="31.5">
      <c r="A648" s="2">
        <v>618</v>
      </c>
      <c r="B648" s="2">
        <v>9</v>
      </c>
      <c r="C648" s="71" t="s">
        <v>487</v>
      </c>
      <c r="D648" s="37">
        <v>1980</v>
      </c>
      <c r="E648" s="1146"/>
      <c r="F648" s="103" t="s">
        <v>12</v>
      </c>
      <c r="G648" s="39">
        <v>16931422</v>
      </c>
      <c r="H648" s="18">
        <v>1</v>
      </c>
      <c r="I648" s="812">
        <f t="shared" si="22"/>
        <v>16931422</v>
      </c>
      <c r="J648" s="67">
        <v>1</v>
      </c>
      <c r="K648" s="73">
        <f t="shared" si="23"/>
        <v>16931422</v>
      </c>
    </row>
    <row r="649" spans="1:11" ht="18">
      <c r="A649" s="2">
        <v>619</v>
      </c>
      <c r="B649" s="2">
        <v>10</v>
      </c>
      <c r="C649" s="17" t="s">
        <v>3176</v>
      </c>
      <c r="D649" s="37">
        <v>2010</v>
      </c>
      <c r="E649" s="1146"/>
      <c r="F649" s="103" t="s">
        <v>12</v>
      </c>
      <c r="G649" s="39">
        <v>12523600</v>
      </c>
      <c r="H649" s="18">
        <v>1</v>
      </c>
      <c r="I649" s="812">
        <f t="shared" si="22"/>
        <v>12523600</v>
      </c>
      <c r="J649" s="67">
        <v>1</v>
      </c>
      <c r="K649" s="73">
        <f t="shared" si="23"/>
        <v>12523600</v>
      </c>
    </row>
    <row r="650" spans="1:11" ht="18">
      <c r="A650" s="2">
        <v>620</v>
      </c>
      <c r="B650" s="2">
        <v>11</v>
      </c>
      <c r="C650" s="17" t="s">
        <v>488</v>
      </c>
      <c r="D650" s="37">
        <v>1986</v>
      </c>
      <c r="E650" s="1146"/>
      <c r="F650" s="103" t="s">
        <v>12</v>
      </c>
      <c r="G650" s="39">
        <v>1042000</v>
      </c>
      <c r="H650" s="18">
        <v>1</v>
      </c>
      <c r="I650" s="812">
        <f t="shared" si="22"/>
        <v>1042000</v>
      </c>
      <c r="J650" s="67">
        <v>1</v>
      </c>
      <c r="K650" s="73">
        <f t="shared" si="23"/>
        <v>1042000</v>
      </c>
    </row>
    <row r="651" spans="1:11" ht="18">
      <c r="A651" s="2">
        <v>621</v>
      </c>
      <c r="B651" s="2">
        <v>12</v>
      </c>
      <c r="C651" s="17" t="s">
        <v>489</v>
      </c>
      <c r="D651" s="37">
        <v>2009</v>
      </c>
      <c r="E651" s="1146"/>
      <c r="F651" s="103" t="s">
        <v>12</v>
      </c>
      <c r="G651" s="39">
        <v>9123500</v>
      </c>
      <c r="H651" s="18">
        <v>1</v>
      </c>
      <c r="I651" s="812">
        <f t="shared" si="22"/>
        <v>9123500</v>
      </c>
      <c r="J651" s="67">
        <v>1</v>
      </c>
      <c r="K651" s="73">
        <f t="shared" si="23"/>
        <v>9123500</v>
      </c>
    </row>
    <row r="652" spans="1:11" ht="18">
      <c r="A652" s="2">
        <v>622</v>
      </c>
      <c r="B652" s="2">
        <v>13</v>
      </c>
      <c r="C652" s="17" t="s">
        <v>490</v>
      </c>
      <c r="D652" s="37"/>
      <c r="E652" s="1146">
        <v>2011</v>
      </c>
      <c r="F652" s="103" t="s">
        <v>12</v>
      </c>
      <c r="G652" s="39">
        <v>1610700</v>
      </c>
      <c r="H652" s="18">
        <v>1</v>
      </c>
      <c r="I652" s="812">
        <f t="shared" si="22"/>
        <v>1610700</v>
      </c>
      <c r="J652" s="67">
        <v>1</v>
      </c>
      <c r="K652" s="73">
        <f t="shared" si="23"/>
        <v>1610700</v>
      </c>
    </row>
    <row r="653" spans="1:11" ht="18">
      <c r="A653" s="2">
        <v>623</v>
      </c>
      <c r="B653" s="2">
        <v>14</v>
      </c>
      <c r="C653" s="17" t="s">
        <v>491</v>
      </c>
      <c r="D653" s="37"/>
      <c r="E653" s="1146">
        <v>2010</v>
      </c>
      <c r="F653" s="103" t="s">
        <v>12</v>
      </c>
      <c r="G653" s="39">
        <v>150000</v>
      </c>
      <c r="H653" s="18">
        <v>2</v>
      </c>
      <c r="I653" s="812">
        <f t="shared" si="22"/>
        <v>300000</v>
      </c>
      <c r="J653" s="67">
        <v>2</v>
      </c>
      <c r="K653" s="73">
        <f t="shared" si="23"/>
        <v>300000</v>
      </c>
    </row>
    <row r="654" spans="1:11" ht="18">
      <c r="A654" s="2">
        <v>624</v>
      </c>
      <c r="B654" s="2">
        <v>15</v>
      </c>
      <c r="C654" s="17" t="s">
        <v>492</v>
      </c>
      <c r="D654" s="37">
        <v>2008</v>
      </c>
      <c r="E654" s="1146"/>
      <c r="F654" s="103" t="s">
        <v>12</v>
      </c>
      <c r="G654" s="39">
        <v>9652081</v>
      </c>
      <c r="H654" s="18">
        <v>1</v>
      </c>
      <c r="I654" s="812">
        <f t="shared" si="22"/>
        <v>9652081</v>
      </c>
      <c r="J654" s="67">
        <v>1</v>
      </c>
      <c r="K654" s="73">
        <f t="shared" si="23"/>
        <v>9652081</v>
      </c>
    </row>
    <row r="655" spans="1:11" ht="18">
      <c r="A655" s="2">
        <v>625</v>
      </c>
      <c r="B655" s="2">
        <v>16</v>
      </c>
      <c r="C655" s="17" t="s">
        <v>493</v>
      </c>
      <c r="D655" s="37">
        <v>1968</v>
      </c>
      <c r="E655" s="1146"/>
      <c r="F655" s="103" t="s">
        <v>12</v>
      </c>
      <c r="G655" s="39">
        <v>929900</v>
      </c>
      <c r="H655" s="18">
        <v>1</v>
      </c>
      <c r="I655" s="812">
        <f t="shared" si="22"/>
        <v>929900</v>
      </c>
      <c r="J655" s="67">
        <v>1</v>
      </c>
      <c r="K655" s="73">
        <f t="shared" si="23"/>
        <v>929900</v>
      </c>
    </row>
    <row r="656" spans="1:11" ht="18">
      <c r="A656" s="2">
        <v>626</v>
      </c>
      <c r="B656" s="2">
        <v>17</v>
      </c>
      <c r="C656" s="17" t="s">
        <v>494</v>
      </c>
      <c r="D656" s="37">
        <v>1971</v>
      </c>
      <c r="E656" s="1146"/>
      <c r="F656" s="103" t="s">
        <v>12</v>
      </c>
      <c r="G656" s="39">
        <v>87420000</v>
      </c>
      <c r="H656" s="18">
        <v>1</v>
      </c>
      <c r="I656" s="812">
        <f t="shared" si="22"/>
        <v>87420000</v>
      </c>
      <c r="J656" s="67">
        <v>1</v>
      </c>
      <c r="K656" s="73">
        <f t="shared" si="23"/>
        <v>87420000</v>
      </c>
    </row>
    <row r="657" spans="1:11" ht="18">
      <c r="A657" s="2">
        <v>627</v>
      </c>
      <c r="B657" s="2">
        <v>18</v>
      </c>
      <c r="C657" s="17" t="s">
        <v>383</v>
      </c>
      <c r="D657" s="37"/>
      <c r="E657" s="1146">
        <v>2017</v>
      </c>
      <c r="F657" s="103" t="s">
        <v>12</v>
      </c>
      <c r="G657" s="791">
        <v>100000</v>
      </c>
      <c r="H657" s="2">
        <v>3</v>
      </c>
      <c r="I657" s="812">
        <f t="shared" si="22"/>
        <v>300000</v>
      </c>
      <c r="J657" s="782">
        <v>3</v>
      </c>
      <c r="K657" s="73">
        <f t="shared" si="23"/>
        <v>300000</v>
      </c>
    </row>
    <row r="658" spans="1:11" ht="18">
      <c r="A658" s="2">
        <v>628</v>
      </c>
      <c r="B658" s="2">
        <v>19</v>
      </c>
      <c r="C658" s="17" t="s">
        <v>495</v>
      </c>
      <c r="D658" s="37"/>
      <c r="E658" s="1146">
        <v>2015</v>
      </c>
      <c r="F658" s="103" t="s">
        <v>12</v>
      </c>
      <c r="G658" s="791">
        <v>245000</v>
      </c>
      <c r="H658" s="2">
        <v>4</v>
      </c>
      <c r="I658" s="812">
        <f t="shared" si="22"/>
        <v>980000</v>
      </c>
      <c r="J658" s="782">
        <v>4</v>
      </c>
      <c r="K658" s="73">
        <f t="shared" si="23"/>
        <v>980000</v>
      </c>
    </row>
    <row r="659" spans="1:11" ht="18">
      <c r="A659" s="2">
        <v>629</v>
      </c>
      <c r="B659" s="2">
        <v>20</v>
      </c>
      <c r="C659" s="17" t="s">
        <v>496</v>
      </c>
      <c r="D659" s="37"/>
      <c r="E659" s="1146">
        <v>1975</v>
      </c>
      <c r="F659" s="103" t="s">
        <v>12</v>
      </c>
      <c r="G659" s="791">
        <v>11550000</v>
      </c>
      <c r="H659" s="2">
        <v>1</v>
      </c>
      <c r="I659" s="812">
        <f t="shared" si="22"/>
        <v>11550000</v>
      </c>
      <c r="J659" s="782">
        <v>1</v>
      </c>
      <c r="K659" s="73">
        <f t="shared" si="23"/>
        <v>11550000</v>
      </c>
    </row>
    <row r="660" spans="1:11" ht="18">
      <c r="A660" s="2">
        <v>630</v>
      </c>
      <c r="B660" s="2">
        <v>21</v>
      </c>
      <c r="C660" s="17" t="s">
        <v>497</v>
      </c>
      <c r="D660" s="37"/>
      <c r="E660" s="1146">
        <v>1992</v>
      </c>
      <c r="F660" s="103" t="s">
        <v>12</v>
      </c>
      <c r="G660" s="791">
        <v>1500000</v>
      </c>
      <c r="H660" s="2">
        <v>1</v>
      </c>
      <c r="I660" s="812">
        <f t="shared" si="22"/>
        <v>1500000</v>
      </c>
      <c r="J660" s="782">
        <v>1</v>
      </c>
      <c r="K660" s="73">
        <f t="shared" si="23"/>
        <v>1500000</v>
      </c>
    </row>
    <row r="661" spans="1:11" ht="18">
      <c r="A661" s="2">
        <v>631</v>
      </c>
      <c r="B661" s="2">
        <v>22</v>
      </c>
      <c r="C661" s="3" t="s">
        <v>498</v>
      </c>
      <c r="D661" s="4"/>
      <c r="E661" s="81">
        <v>2012</v>
      </c>
      <c r="F661" s="1083" t="s">
        <v>12</v>
      </c>
      <c r="G661" s="791">
        <v>15000</v>
      </c>
      <c r="H661" s="2">
        <v>3</v>
      </c>
      <c r="I661" s="812">
        <f t="shared" si="22"/>
        <v>45000</v>
      </c>
      <c r="J661" s="782">
        <v>3</v>
      </c>
      <c r="K661" s="73">
        <f t="shared" si="23"/>
        <v>45000</v>
      </c>
    </row>
    <row r="662" spans="1:11" ht="18">
      <c r="A662" s="2">
        <v>632</v>
      </c>
      <c r="B662" s="2">
        <v>23</v>
      </c>
      <c r="C662" s="3" t="s">
        <v>499</v>
      </c>
      <c r="D662" s="4"/>
      <c r="E662" s="81">
        <v>2017</v>
      </c>
      <c r="F662" s="1083" t="s">
        <v>12</v>
      </c>
      <c r="G662" s="791">
        <v>294000</v>
      </c>
      <c r="H662" s="2">
        <v>10</v>
      </c>
      <c r="I662" s="812">
        <f t="shared" si="22"/>
        <v>2940000</v>
      </c>
      <c r="J662" s="782">
        <v>10</v>
      </c>
      <c r="K662" s="73">
        <f t="shared" si="23"/>
        <v>2940000</v>
      </c>
    </row>
    <row r="663" spans="1:11" ht="31.5">
      <c r="A663" s="2">
        <v>633</v>
      </c>
      <c r="B663" s="2">
        <v>24</v>
      </c>
      <c r="C663" s="69" t="s">
        <v>500</v>
      </c>
      <c r="D663" s="70"/>
      <c r="E663" s="39">
        <v>2017</v>
      </c>
      <c r="F663" s="1083" t="s">
        <v>12</v>
      </c>
      <c r="G663" s="791">
        <v>1120000</v>
      </c>
      <c r="H663" s="2">
        <v>1</v>
      </c>
      <c r="I663" s="812">
        <f t="shared" si="22"/>
        <v>1120000</v>
      </c>
      <c r="J663" s="782">
        <v>1</v>
      </c>
      <c r="K663" s="73">
        <f t="shared" si="23"/>
        <v>1120000</v>
      </c>
    </row>
    <row r="664" spans="1:11" ht="31.5">
      <c r="A664" s="2">
        <v>634</v>
      </c>
      <c r="B664" s="2">
        <v>25</v>
      </c>
      <c r="C664" s="69" t="s">
        <v>501</v>
      </c>
      <c r="D664" s="70"/>
      <c r="E664" s="39">
        <v>2017</v>
      </c>
      <c r="F664" s="1083" t="s">
        <v>12</v>
      </c>
      <c r="G664" s="791">
        <v>1680000</v>
      </c>
      <c r="H664" s="2">
        <v>1</v>
      </c>
      <c r="I664" s="812">
        <f t="shared" si="22"/>
        <v>1680000</v>
      </c>
      <c r="J664" s="782">
        <v>1</v>
      </c>
      <c r="K664" s="73">
        <f t="shared" si="23"/>
        <v>1680000</v>
      </c>
    </row>
    <row r="665" spans="1:11" ht="31.5">
      <c r="A665" s="2">
        <v>635</v>
      </c>
      <c r="B665" s="2">
        <v>26</v>
      </c>
      <c r="C665" s="69" t="s">
        <v>502</v>
      </c>
      <c r="D665" s="70"/>
      <c r="E665" s="39">
        <v>2017</v>
      </c>
      <c r="F665" s="1083" t="s">
        <v>12</v>
      </c>
      <c r="G665" s="791">
        <v>3010000</v>
      </c>
      <c r="H665" s="2">
        <v>1</v>
      </c>
      <c r="I665" s="812">
        <f t="shared" si="22"/>
        <v>3010000</v>
      </c>
      <c r="J665" s="782">
        <v>1</v>
      </c>
      <c r="K665" s="73">
        <f t="shared" si="23"/>
        <v>3010000</v>
      </c>
    </row>
    <row r="666" spans="1:11" ht="18">
      <c r="A666" s="2">
        <v>636</v>
      </c>
      <c r="B666" s="2">
        <v>27</v>
      </c>
      <c r="C666" s="69" t="s">
        <v>503</v>
      </c>
      <c r="D666" s="70"/>
      <c r="E666" s="39">
        <v>2018</v>
      </c>
      <c r="F666" s="1083" t="s">
        <v>12</v>
      </c>
      <c r="G666" s="791">
        <v>299600</v>
      </c>
      <c r="H666" s="2">
        <v>1</v>
      </c>
      <c r="I666" s="812">
        <f t="shared" si="22"/>
        <v>299600</v>
      </c>
      <c r="J666" s="782">
        <v>1</v>
      </c>
      <c r="K666" s="73">
        <f t="shared" si="23"/>
        <v>299600</v>
      </c>
    </row>
    <row r="667" spans="1:11" ht="31.5">
      <c r="A667" s="2">
        <v>637</v>
      </c>
      <c r="B667" s="2">
        <v>28</v>
      </c>
      <c r="C667" s="11" t="s">
        <v>504</v>
      </c>
      <c r="D667" s="70"/>
      <c r="E667" s="39">
        <v>2018</v>
      </c>
      <c r="F667" s="1083" t="s">
        <v>12</v>
      </c>
      <c r="G667" s="791">
        <v>25000</v>
      </c>
      <c r="H667" s="2">
        <v>10</v>
      </c>
      <c r="I667" s="812">
        <f t="shared" si="22"/>
        <v>250000</v>
      </c>
      <c r="J667" s="782">
        <v>10</v>
      </c>
      <c r="K667" s="73">
        <f t="shared" si="23"/>
        <v>250000</v>
      </c>
    </row>
    <row r="668" spans="1:11" ht="31.5">
      <c r="A668" s="2">
        <v>638</v>
      </c>
      <c r="B668" s="2">
        <v>29</v>
      </c>
      <c r="C668" s="11" t="s">
        <v>505</v>
      </c>
      <c r="D668" s="5"/>
      <c r="E668" s="1083">
        <v>2019</v>
      </c>
      <c r="F668" s="1083" t="s">
        <v>12</v>
      </c>
      <c r="G668" s="791">
        <v>120000</v>
      </c>
      <c r="H668" s="2">
        <v>2</v>
      </c>
      <c r="I668" s="812">
        <f t="shared" si="22"/>
        <v>240000</v>
      </c>
      <c r="J668" s="782">
        <v>2</v>
      </c>
      <c r="K668" s="73">
        <f t="shared" si="23"/>
        <v>240000</v>
      </c>
    </row>
    <row r="669" spans="1:11" ht="18">
      <c r="A669" s="2">
        <v>639</v>
      </c>
      <c r="B669" s="2">
        <v>30</v>
      </c>
      <c r="C669" s="71" t="s">
        <v>506</v>
      </c>
      <c r="D669" s="70"/>
      <c r="E669" s="39">
        <v>2007</v>
      </c>
      <c r="F669" s="103" t="s">
        <v>12</v>
      </c>
      <c r="G669" s="791">
        <v>5000</v>
      </c>
      <c r="H669" s="2">
        <v>1</v>
      </c>
      <c r="I669" s="812">
        <f t="shared" si="22"/>
        <v>5000</v>
      </c>
      <c r="J669" s="782">
        <v>1</v>
      </c>
      <c r="K669" s="73">
        <f t="shared" si="23"/>
        <v>5000</v>
      </c>
    </row>
    <row r="670" spans="1:11" ht="18">
      <c r="A670" s="2">
        <v>640</v>
      </c>
      <c r="B670" s="2">
        <v>31</v>
      </c>
      <c r="C670" s="71" t="s">
        <v>94</v>
      </c>
      <c r="D670" s="70"/>
      <c r="E670" s="39">
        <v>2007</v>
      </c>
      <c r="F670" s="103" t="s">
        <v>12</v>
      </c>
      <c r="G670" s="791">
        <v>84000</v>
      </c>
      <c r="H670" s="2">
        <v>1</v>
      </c>
      <c r="I670" s="812">
        <f t="shared" si="22"/>
        <v>84000</v>
      </c>
      <c r="J670" s="782">
        <v>1</v>
      </c>
      <c r="K670" s="73">
        <f t="shared" si="23"/>
        <v>84000</v>
      </c>
    </row>
    <row r="671" spans="1:11" ht="18">
      <c r="A671" s="2">
        <v>641</v>
      </c>
      <c r="B671" s="2">
        <v>32</v>
      </c>
      <c r="C671" s="17" t="s">
        <v>507</v>
      </c>
      <c r="D671" s="70"/>
      <c r="E671" s="39">
        <v>2010</v>
      </c>
      <c r="F671" s="103" t="s">
        <v>12</v>
      </c>
      <c r="G671" s="791">
        <v>150000</v>
      </c>
      <c r="H671" s="2">
        <v>1</v>
      </c>
      <c r="I671" s="812">
        <f t="shared" si="22"/>
        <v>150000</v>
      </c>
      <c r="J671" s="782">
        <v>1</v>
      </c>
      <c r="K671" s="73">
        <f t="shared" si="23"/>
        <v>150000</v>
      </c>
    </row>
    <row r="672" spans="1:11" ht="18">
      <c r="A672" s="2">
        <v>642</v>
      </c>
      <c r="B672" s="2">
        <v>33</v>
      </c>
      <c r="C672" s="17" t="s">
        <v>474</v>
      </c>
      <c r="D672" s="70"/>
      <c r="E672" s="39">
        <v>2007</v>
      </c>
      <c r="F672" s="103" t="s">
        <v>12</v>
      </c>
      <c r="G672" s="791">
        <v>112000</v>
      </c>
      <c r="H672" s="2">
        <v>1</v>
      </c>
      <c r="I672" s="812">
        <f t="shared" si="22"/>
        <v>112000</v>
      </c>
      <c r="J672" s="782">
        <v>1</v>
      </c>
      <c r="K672" s="73">
        <f t="shared" si="23"/>
        <v>112000</v>
      </c>
    </row>
    <row r="673" spans="1:11" ht="18">
      <c r="A673" s="2">
        <v>643</v>
      </c>
      <c r="B673" s="2">
        <v>34</v>
      </c>
      <c r="C673" s="17" t="s">
        <v>508</v>
      </c>
      <c r="D673" s="70"/>
      <c r="E673" s="39">
        <v>2007</v>
      </c>
      <c r="F673" s="103" t="s">
        <v>12</v>
      </c>
      <c r="G673" s="791">
        <v>21700</v>
      </c>
      <c r="H673" s="2">
        <v>20</v>
      </c>
      <c r="I673" s="812">
        <f t="shared" si="22"/>
        <v>434000</v>
      </c>
      <c r="J673" s="782">
        <v>20</v>
      </c>
      <c r="K673" s="73">
        <f t="shared" si="23"/>
        <v>434000</v>
      </c>
    </row>
    <row r="674" spans="1:11" ht="18">
      <c r="A674" s="2">
        <v>644</v>
      </c>
      <c r="B674" s="2">
        <v>35</v>
      </c>
      <c r="C674" s="19" t="s">
        <v>509</v>
      </c>
      <c r="D674" s="70"/>
      <c r="E674" s="39">
        <v>2016</v>
      </c>
      <c r="F674" s="103" t="s">
        <v>12</v>
      </c>
      <c r="G674" s="791">
        <v>80000</v>
      </c>
      <c r="H674" s="2">
        <v>1</v>
      </c>
      <c r="I674" s="812">
        <f t="shared" si="22"/>
        <v>80000</v>
      </c>
      <c r="J674" s="782">
        <v>1</v>
      </c>
      <c r="K674" s="73">
        <f t="shared" si="23"/>
        <v>80000</v>
      </c>
    </row>
    <row r="675" spans="1:11" ht="18">
      <c r="A675" s="2">
        <v>645</v>
      </c>
      <c r="B675" s="2">
        <v>36</v>
      </c>
      <c r="C675" s="19" t="s">
        <v>510</v>
      </c>
      <c r="D675" s="70"/>
      <c r="E675" s="39">
        <v>2016</v>
      </c>
      <c r="F675" s="103" t="s">
        <v>12</v>
      </c>
      <c r="G675" s="791">
        <v>25000</v>
      </c>
      <c r="H675" s="2">
        <v>1</v>
      </c>
      <c r="I675" s="812">
        <f t="shared" si="22"/>
        <v>25000</v>
      </c>
      <c r="J675" s="782">
        <v>1</v>
      </c>
      <c r="K675" s="73">
        <f t="shared" si="23"/>
        <v>25000</v>
      </c>
    </row>
    <row r="676" spans="1:11" ht="18">
      <c r="A676" s="2">
        <v>646</v>
      </c>
      <c r="B676" s="2">
        <v>37</v>
      </c>
      <c r="C676" s="19" t="s">
        <v>511</v>
      </c>
      <c r="D676" s="70"/>
      <c r="E676" s="39">
        <v>2007</v>
      </c>
      <c r="F676" s="103" t="s">
        <v>12</v>
      </c>
      <c r="G676" s="791">
        <v>50000</v>
      </c>
      <c r="H676" s="2">
        <v>1</v>
      </c>
      <c r="I676" s="812">
        <f t="shared" si="22"/>
        <v>50000</v>
      </c>
      <c r="J676" s="782">
        <v>1</v>
      </c>
      <c r="K676" s="73">
        <f t="shared" si="23"/>
        <v>50000</v>
      </c>
    </row>
    <row r="677" spans="1:11" ht="18">
      <c r="A677" s="2">
        <v>647</v>
      </c>
      <c r="B677" s="2">
        <v>38</v>
      </c>
      <c r="C677" s="19" t="s">
        <v>338</v>
      </c>
      <c r="D677" s="70"/>
      <c r="E677" s="39">
        <v>2007</v>
      </c>
      <c r="F677" s="103" t="s">
        <v>12</v>
      </c>
      <c r="G677" s="791">
        <v>180000</v>
      </c>
      <c r="H677" s="2">
        <v>1</v>
      </c>
      <c r="I677" s="812">
        <f t="shared" si="22"/>
        <v>180000</v>
      </c>
      <c r="J677" s="782">
        <v>1</v>
      </c>
      <c r="K677" s="73">
        <f t="shared" si="23"/>
        <v>180000</v>
      </c>
    </row>
    <row r="678" spans="1:11" ht="18">
      <c r="A678" s="2">
        <v>648</v>
      </c>
      <c r="B678" s="2">
        <v>39</v>
      </c>
      <c r="C678" s="19" t="s">
        <v>443</v>
      </c>
      <c r="D678" s="70"/>
      <c r="E678" s="39">
        <v>2013</v>
      </c>
      <c r="F678" s="103" t="s">
        <v>12</v>
      </c>
      <c r="G678" s="791">
        <v>120000</v>
      </c>
      <c r="H678" s="2">
        <v>1</v>
      </c>
      <c r="I678" s="812">
        <f t="shared" si="22"/>
        <v>120000</v>
      </c>
      <c r="J678" s="782">
        <v>1</v>
      </c>
      <c r="K678" s="73">
        <f t="shared" si="23"/>
        <v>120000</v>
      </c>
    </row>
    <row r="679" spans="1:11" ht="18">
      <c r="A679" s="2">
        <v>649</v>
      </c>
      <c r="B679" s="2">
        <v>40</v>
      </c>
      <c r="C679" s="19" t="s">
        <v>512</v>
      </c>
      <c r="D679" s="70"/>
      <c r="E679" s="39">
        <v>2013</v>
      </c>
      <c r="F679" s="103" t="s">
        <v>12</v>
      </c>
      <c r="G679" s="791">
        <v>126000</v>
      </c>
      <c r="H679" s="2">
        <v>2</v>
      </c>
      <c r="I679" s="812">
        <f t="shared" si="22"/>
        <v>252000</v>
      </c>
      <c r="J679" s="782">
        <v>2</v>
      </c>
      <c r="K679" s="73">
        <f t="shared" si="23"/>
        <v>252000</v>
      </c>
    </row>
    <row r="680" spans="1:11" ht="18">
      <c r="A680" s="2">
        <v>650</v>
      </c>
      <c r="B680" s="2">
        <v>41</v>
      </c>
      <c r="C680" s="19" t="s">
        <v>513</v>
      </c>
      <c r="D680" s="70"/>
      <c r="E680" s="39">
        <v>2015</v>
      </c>
      <c r="F680" s="103" t="s">
        <v>12</v>
      </c>
      <c r="G680" s="791">
        <v>80000</v>
      </c>
      <c r="H680" s="2">
        <v>1</v>
      </c>
      <c r="I680" s="812">
        <f t="shared" si="22"/>
        <v>80000</v>
      </c>
      <c r="J680" s="782">
        <v>1</v>
      </c>
      <c r="K680" s="73">
        <f t="shared" si="23"/>
        <v>80000</v>
      </c>
    </row>
    <row r="681" spans="1:11" ht="31.5">
      <c r="A681" s="2">
        <v>651</v>
      </c>
      <c r="B681" s="2">
        <v>42</v>
      </c>
      <c r="C681" s="71" t="s">
        <v>514</v>
      </c>
      <c r="D681" s="70"/>
      <c r="E681" s="39">
        <v>2018</v>
      </c>
      <c r="F681" s="103" t="s">
        <v>12</v>
      </c>
      <c r="G681" s="791">
        <v>150000</v>
      </c>
      <c r="H681" s="2">
        <v>1</v>
      </c>
      <c r="I681" s="812">
        <f t="shared" si="22"/>
        <v>150000</v>
      </c>
      <c r="J681" s="782">
        <v>1</v>
      </c>
      <c r="K681" s="73">
        <f t="shared" si="23"/>
        <v>150000</v>
      </c>
    </row>
    <row r="682" spans="1:11" ht="18">
      <c r="A682" s="2">
        <v>652</v>
      </c>
      <c r="B682" s="2">
        <v>43</v>
      </c>
      <c r="C682" s="19" t="s">
        <v>515</v>
      </c>
      <c r="D682" s="70"/>
      <c r="E682" s="39">
        <v>2018</v>
      </c>
      <c r="F682" s="103" t="s">
        <v>12</v>
      </c>
      <c r="G682" s="791">
        <v>40000</v>
      </c>
      <c r="H682" s="2">
        <v>1</v>
      </c>
      <c r="I682" s="812">
        <f t="shared" si="22"/>
        <v>40000</v>
      </c>
      <c r="J682" s="782">
        <v>1</v>
      </c>
      <c r="K682" s="73">
        <f t="shared" si="23"/>
        <v>40000</v>
      </c>
    </row>
    <row r="683" spans="1:11" ht="18">
      <c r="A683" s="2">
        <v>653</v>
      </c>
      <c r="B683" s="2">
        <v>44</v>
      </c>
      <c r="C683" s="19" t="s">
        <v>516</v>
      </c>
      <c r="D683" s="70"/>
      <c r="E683" s="39">
        <v>2018</v>
      </c>
      <c r="F683" s="103" t="s">
        <v>12</v>
      </c>
      <c r="G683" s="791">
        <v>25000</v>
      </c>
      <c r="H683" s="2">
        <v>1</v>
      </c>
      <c r="I683" s="812">
        <f t="shared" si="22"/>
        <v>25000</v>
      </c>
      <c r="J683" s="782">
        <v>1</v>
      </c>
      <c r="K683" s="73">
        <f t="shared" si="23"/>
        <v>25000</v>
      </c>
    </row>
    <row r="684" spans="1:11" ht="18">
      <c r="A684" s="2">
        <v>654</v>
      </c>
      <c r="B684" s="2">
        <v>45</v>
      </c>
      <c r="C684" s="19" t="s">
        <v>440</v>
      </c>
      <c r="D684" s="70"/>
      <c r="E684" s="39">
        <v>2018</v>
      </c>
      <c r="F684" s="103" t="s">
        <v>12</v>
      </c>
      <c r="G684" s="791">
        <v>45500</v>
      </c>
      <c r="H684" s="2">
        <v>1</v>
      </c>
      <c r="I684" s="812">
        <f t="shared" si="22"/>
        <v>45500</v>
      </c>
      <c r="J684" s="782">
        <v>1</v>
      </c>
      <c r="K684" s="73">
        <f t="shared" si="23"/>
        <v>45500</v>
      </c>
    </row>
    <row r="685" spans="1:11" ht="18">
      <c r="A685" s="2">
        <v>655</v>
      </c>
      <c r="B685" s="2">
        <v>46</v>
      </c>
      <c r="C685" s="19" t="s">
        <v>517</v>
      </c>
      <c r="D685" s="70"/>
      <c r="E685" s="39">
        <v>2018</v>
      </c>
      <c r="F685" s="103" t="s">
        <v>12</v>
      </c>
      <c r="G685" s="791">
        <v>33075</v>
      </c>
      <c r="H685" s="2">
        <v>3</v>
      </c>
      <c r="I685" s="812">
        <f t="shared" si="22"/>
        <v>99225</v>
      </c>
      <c r="J685" s="782">
        <v>3</v>
      </c>
      <c r="K685" s="73">
        <f t="shared" si="23"/>
        <v>99225</v>
      </c>
    </row>
    <row r="686" spans="1:11" ht="18">
      <c r="A686" s="2">
        <v>656</v>
      </c>
      <c r="B686" s="2">
        <v>47</v>
      </c>
      <c r="C686" s="19" t="s">
        <v>518</v>
      </c>
      <c r="D686" s="70"/>
      <c r="E686" s="39">
        <v>2018</v>
      </c>
      <c r="F686" s="103" t="s">
        <v>12</v>
      </c>
      <c r="G686" s="791">
        <v>150000</v>
      </c>
      <c r="H686" s="2">
        <v>1</v>
      </c>
      <c r="I686" s="812">
        <f t="shared" si="22"/>
        <v>150000</v>
      </c>
      <c r="J686" s="782">
        <v>1</v>
      </c>
      <c r="K686" s="73">
        <f t="shared" si="23"/>
        <v>150000</v>
      </c>
    </row>
    <row r="687" spans="1:11" ht="18">
      <c r="A687" s="2">
        <v>657</v>
      </c>
      <c r="B687" s="2">
        <v>48</v>
      </c>
      <c r="C687" s="19" t="s">
        <v>118</v>
      </c>
      <c r="D687" s="70"/>
      <c r="E687" s="39">
        <v>2018</v>
      </c>
      <c r="F687" s="103" t="s">
        <v>12</v>
      </c>
      <c r="G687" s="791">
        <v>34650</v>
      </c>
      <c r="H687" s="2">
        <v>3</v>
      </c>
      <c r="I687" s="812">
        <f t="shared" si="22"/>
        <v>103950</v>
      </c>
      <c r="J687" s="782">
        <v>3</v>
      </c>
      <c r="K687" s="73">
        <f t="shared" si="23"/>
        <v>103950</v>
      </c>
    </row>
    <row r="688" spans="1:11" ht="18">
      <c r="A688" s="2">
        <v>658</v>
      </c>
      <c r="B688" s="2">
        <v>49</v>
      </c>
      <c r="C688" s="19" t="s">
        <v>519</v>
      </c>
      <c r="D688" s="70"/>
      <c r="E688" s="39">
        <v>2018</v>
      </c>
      <c r="F688" s="103" t="s">
        <v>12</v>
      </c>
      <c r="G688" s="791">
        <v>68600</v>
      </c>
      <c r="H688" s="2">
        <v>1</v>
      </c>
      <c r="I688" s="812">
        <f t="shared" si="22"/>
        <v>68600</v>
      </c>
      <c r="J688" s="782">
        <v>1</v>
      </c>
      <c r="K688" s="73">
        <f t="shared" si="23"/>
        <v>68600</v>
      </c>
    </row>
    <row r="689" spans="1:11" ht="18">
      <c r="A689" s="2">
        <v>659</v>
      </c>
      <c r="B689" s="2">
        <v>50</v>
      </c>
      <c r="C689" s="19" t="s">
        <v>94</v>
      </c>
      <c r="D689" s="70"/>
      <c r="E689" s="39">
        <v>2018</v>
      </c>
      <c r="F689" s="103" t="s">
        <v>12</v>
      </c>
      <c r="G689" s="791">
        <v>59500</v>
      </c>
      <c r="H689" s="2">
        <v>4</v>
      </c>
      <c r="I689" s="812">
        <f t="shared" si="22"/>
        <v>238000</v>
      </c>
      <c r="J689" s="782">
        <v>4</v>
      </c>
      <c r="K689" s="73">
        <f t="shared" si="23"/>
        <v>238000</v>
      </c>
    </row>
    <row r="690" spans="1:11" ht="18">
      <c r="A690" s="2">
        <v>660</v>
      </c>
      <c r="B690" s="2">
        <v>51</v>
      </c>
      <c r="C690" s="19" t="s">
        <v>118</v>
      </c>
      <c r="D690" s="70"/>
      <c r="E690" s="39">
        <v>2007</v>
      </c>
      <c r="F690" s="103" t="s">
        <v>12</v>
      </c>
      <c r="G690" s="791">
        <v>35000</v>
      </c>
      <c r="H690" s="2">
        <v>5</v>
      </c>
      <c r="I690" s="812">
        <f t="shared" si="22"/>
        <v>175000</v>
      </c>
      <c r="J690" s="782">
        <v>7</v>
      </c>
      <c r="K690" s="73">
        <f t="shared" si="23"/>
        <v>245000</v>
      </c>
    </row>
    <row r="691" spans="1:11" ht="18">
      <c r="A691" s="2">
        <v>661</v>
      </c>
      <c r="B691" s="2">
        <v>52</v>
      </c>
      <c r="C691" s="19" t="s">
        <v>520</v>
      </c>
      <c r="D691" s="70"/>
      <c r="E691" s="39">
        <v>2007</v>
      </c>
      <c r="F691" s="103" t="s">
        <v>12</v>
      </c>
      <c r="G691" s="791">
        <v>28000</v>
      </c>
      <c r="H691" s="2">
        <v>2</v>
      </c>
      <c r="I691" s="812">
        <f t="shared" si="22"/>
        <v>56000</v>
      </c>
      <c r="J691" s="782">
        <v>2</v>
      </c>
      <c r="K691" s="73">
        <f t="shared" si="23"/>
        <v>56000</v>
      </c>
    </row>
    <row r="692" spans="1:11" ht="18">
      <c r="A692" s="2">
        <v>662</v>
      </c>
      <c r="B692" s="2">
        <v>53</v>
      </c>
      <c r="C692" s="19" t="s">
        <v>521</v>
      </c>
      <c r="D692" s="70"/>
      <c r="E692" s="39">
        <v>2016</v>
      </c>
      <c r="F692" s="103" t="s">
        <v>12</v>
      </c>
      <c r="G692" s="791">
        <v>24500</v>
      </c>
      <c r="H692" s="2">
        <v>1</v>
      </c>
      <c r="I692" s="812">
        <f t="shared" si="22"/>
        <v>24500</v>
      </c>
      <c r="J692" s="782">
        <v>1</v>
      </c>
      <c r="K692" s="73">
        <f t="shared" si="23"/>
        <v>24500</v>
      </c>
    </row>
    <row r="693" spans="1:11" ht="18">
      <c r="A693" s="2">
        <v>663</v>
      </c>
      <c r="B693" s="2">
        <v>54</v>
      </c>
      <c r="C693" s="19" t="s">
        <v>522</v>
      </c>
      <c r="D693" s="70"/>
      <c r="E693" s="39">
        <v>2016</v>
      </c>
      <c r="F693" s="103" t="s">
        <v>12</v>
      </c>
      <c r="G693" s="791">
        <v>91000</v>
      </c>
      <c r="H693" s="2">
        <v>1</v>
      </c>
      <c r="I693" s="812">
        <f t="shared" si="22"/>
        <v>91000</v>
      </c>
      <c r="J693" s="782">
        <v>1</v>
      </c>
      <c r="K693" s="73">
        <f t="shared" si="23"/>
        <v>91000</v>
      </c>
    </row>
    <row r="694" spans="1:11" ht="31.5">
      <c r="A694" s="2">
        <v>664</v>
      </c>
      <c r="B694" s="2">
        <v>55</v>
      </c>
      <c r="C694" s="19" t="s">
        <v>523</v>
      </c>
      <c r="D694" s="70"/>
      <c r="E694" s="39">
        <v>2018</v>
      </c>
      <c r="F694" s="103" t="s">
        <v>12</v>
      </c>
      <c r="G694" s="791">
        <v>61600</v>
      </c>
      <c r="H694" s="2">
        <v>2</v>
      </c>
      <c r="I694" s="812">
        <f t="shared" si="22"/>
        <v>123200</v>
      </c>
      <c r="J694" s="782">
        <v>2</v>
      </c>
      <c r="K694" s="73">
        <f t="shared" si="23"/>
        <v>123200</v>
      </c>
    </row>
    <row r="695" spans="1:11" ht="18">
      <c r="A695" s="2">
        <v>665</v>
      </c>
      <c r="B695" s="2">
        <v>56</v>
      </c>
      <c r="C695" s="19" t="s">
        <v>524</v>
      </c>
      <c r="D695" s="70"/>
      <c r="E695" s="39">
        <v>2019</v>
      </c>
      <c r="F695" s="103" t="s">
        <v>12</v>
      </c>
      <c r="G695" s="791">
        <v>60000</v>
      </c>
      <c r="H695" s="2">
        <v>2</v>
      </c>
      <c r="I695" s="812">
        <f t="shared" si="22"/>
        <v>120000</v>
      </c>
      <c r="J695" s="782">
        <v>2</v>
      </c>
      <c r="K695" s="73">
        <f t="shared" si="23"/>
        <v>120000</v>
      </c>
    </row>
    <row r="696" spans="1:11" ht="18">
      <c r="A696" s="2">
        <v>666</v>
      </c>
      <c r="B696" s="2">
        <v>57</v>
      </c>
      <c r="C696" s="19" t="s">
        <v>525</v>
      </c>
      <c r="D696" s="70"/>
      <c r="E696" s="39">
        <v>2019</v>
      </c>
      <c r="F696" s="103" t="s">
        <v>12</v>
      </c>
      <c r="G696" s="791">
        <v>80000</v>
      </c>
      <c r="H696" s="2">
        <v>2</v>
      </c>
      <c r="I696" s="812">
        <f t="shared" si="22"/>
        <v>160000</v>
      </c>
      <c r="J696" s="782">
        <v>2</v>
      </c>
      <c r="K696" s="73">
        <f t="shared" si="23"/>
        <v>160000</v>
      </c>
    </row>
    <row r="697" spans="1:11" ht="31.5">
      <c r="A697" s="2">
        <v>667</v>
      </c>
      <c r="B697" s="2">
        <v>58</v>
      </c>
      <c r="C697" s="11" t="s">
        <v>526</v>
      </c>
      <c r="D697" s="70"/>
      <c r="E697" s="39">
        <v>2019</v>
      </c>
      <c r="F697" s="103" t="s">
        <v>12</v>
      </c>
      <c r="G697" s="791">
        <v>120000</v>
      </c>
      <c r="H697" s="2">
        <v>2</v>
      </c>
      <c r="I697" s="812">
        <f t="shared" si="22"/>
        <v>240000</v>
      </c>
      <c r="J697" s="782">
        <v>2</v>
      </c>
      <c r="K697" s="73">
        <f t="shared" si="23"/>
        <v>240000</v>
      </c>
    </row>
    <row r="698" spans="1:11" ht="18">
      <c r="A698" s="2">
        <v>668</v>
      </c>
      <c r="B698" s="2">
        <v>59</v>
      </c>
      <c r="C698" s="52" t="s">
        <v>292</v>
      </c>
      <c r="D698" s="70"/>
      <c r="E698" s="39">
        <v>2018</v>
      </c>
      <c r="F698" s="103" t="s">
        <v>12</v>
      </c>
      <c r="G698" s="791">
        <v>38500</v>
      </c>
      <c r="H698" s="2">
        <v>2</v>
      </c>
      <c r="I698" s="812">
        <f t="shared" si="22"/>
        <v>77000</v>
      </c>
      <c r="J698" s="782">
        <v>2</v>
      </c>
      <c r="K698" s="73">
        <f t="shared" si="23"/>
        <v>77000</v>
      </c>
    </row>
    <row r="699" spans="1:11" ht="18">
      <c r="A699" s="2">
        <v>669</v>
      </c>
      <c r="B699" s="2">
        <v>60</v>
      </c>
      <c r="C699" s="52" t="s">
        <v>520</v>
      </c>
      <c r="D699" s="70"/>
      <c r="E699" s="39">
        <v>2018</v>
      </c>
      <c r="F699" s="103" t="s">
        <v>12</v>
      </c>
      <c r="G699" s="791">
        <v>49000</v>
      </c>
      <c r="H699" s="2">
        <v>1</v>
      </c>
      <c r="I699" s="812">
        <f t="shared" si="22"/>
        <v>49000</v>
      </c>
      <c r="J699" s="782">
        <v>1</v>
      </c>
      <c r="K699" s="73">
        <f t="shared" si="23"/>
        <v>49000</v>
      </c>
    </row>
    <row r="700" spans="1:11" ht="18">
      <c r="A700" s="2">
        <v>670</v>
      </c>
      <c r="B700" s="2">
        <v>61</v>
      </c>
      <c r="C700" s="52" t="s">
        <v>153</v>
      </c>
      <c r="D700" s="70"/>
      <c r="E700" s="39">
        <v>2018</v>
      </c>
      <c r="F700" s="103" t="s">
        <v>12</v>
      </c>
      <c r="G700" s="791">
        <v>60000</v>
      </c>
      <c r="H700" s="2">
        <v>1</v>
      </c>
      <c r="I700" s="812">
        <f t="shared" si="22"/>
        <v>60000</v>
      </c>
      <c r="J700" s="782">
        <v>1</v>
      </c>
      <c r="K700" s="73">
        <f t="shared" si="23"/>
        <v>60000</v>
      </c>
    </row>
    <row r="701" spans="1:11" ht="31.5">
      <c r="A701" s="2">
        <v>671</v>
      </c>
      <c r="B701" s="2">
        <v>62</v>
      </c>
      <c r="C701" s="11" t="s">
        <v>527</v>
      </c>
      <c r="D701" s="806"/>
      <c r="E701" s="812">
        <v>2019</v>
      </c>
      <c r="F701" s="103" t="s">
        <v>12</v>
      </c>
      <c r="G701" s="791">
        <v>120000</v>
      </c>
      <c r="H701" s="2">
        <v>2</v>
      </c>
      <c r="I701" s="812">
        <f t="shared" si="22"/>
        <v>240000</v>
      </c>
      <c r="J701" s="782">
        <v>2</v>
      </c>
      <c r="K701" s="73">
        <f t="shared" si="23"/>
        <v>240000</v>
      </c>
    </row>
    <row r="702" spans="1:11" ht="31.5">
      <c r="A702" s="2">
        <v>672</v>
      </c>
      <c r="B702" s="2">
        <v>63</v>
      </c>
      <c r="C702" s="11" t="s">
        <v>528</v>
      </c>
      <c r="D702" s="806"/>
      <c r="E702" s="812">
        <v>2021</v>
      </c>
      <c r="F702" s="103" t="s">
        <v>12</v>
      </c>
      <c r="G702" s="791">
        <v>10000</v>
      </c>
      <c r="H702" s="2">
        <v>2</v>
      </c>
      <c r="I702" s="812">
        <f t="shared" si="22"/>
        <v>20000</v>
      </c>
      <c r="J702" s="782">
        <v>2</v>
      </c>
      <c r="K702" s="73">
        <f t="shared" si="23"/>
        <v>20000</v>
      </c>
    </row>
    <row r="703" spans="1:11" ht="18">
      <c r="A703" s="2">
        <v>673</v>
      </c>
      <c r="B703" s="2">
        <v>64</v>
      </c>
      <c r="C703" s="52" t="s">
        <v>529</v>
      </c>
      <c r="D703" s="70"/>
      <c r="E703" s="39">
        <v>2009</v>
      </c>
      <c r="F703" s="103" t="s">
        <v>12</v>
      </c>
      <c r="G703" s="791">
        <v>60000</v>
      </c>
      <c r="H703" s="2">
        <v>2</v>
      </c>
      <c r="I703" s="812">
        <f t="shared" si="22"/>
        <v>120000</v>
      </c>
      <c r="J703" s="782">
        <v>2</v>
      </c>
      <c r="K703" s="73">
        <f t="shared" si="23"/>
        <v>120000</v>
      </c>
    </row>
    <row r="704" spans="1:11" ht="18">
      <c r="A704" s="2">
        <v>674</v>
      </c>
      <c r="B704" s="2">
        <v>65</v>
      </c>
      <c r="C704" s="52" t="s">
        <v>530</v>
      </c>
      <c r="D704" s="70"/>
      <c r="E704" s="39">
        <v>2013</v>
      </c>
      <c r="F704" s="103" t="s">
        <v>12</v>
      </c>
      <c r="G704" s="791">
        <v>25000</v>
      </c>
      <c r="H704" s="2">
        <v>1</v>
      </c>
      <c r="I704" s="812">
        <f t="shared" ref="I704:I765" si="24">H704*G704</f>
        <v>25000</v>
      </c>
      <c r="J704" s="782">
        <v>1</v>
      </c>
      <c r="K704" s="73">
        <f t="shared" ref="K704:K767" si="25">+J704*G704</f>
        <v>25000</v>
      </c>
    </row>
    <row r="705" spans="1:11" ht="18">
      <c r="A705" s="2">
        <v>675</v>
      </c>
      <c r="B705" s="2">
        <v>66</v>
      </c>
      <c r="C705" s="19" t="s">
        <v>525</v>
      </c>
      <c r="D705" s="806"/>
      <c r="E705" s="812">
        <v>2019</v>
      </c>
      <c r="F705" s="103" t="s">
        <v>12</v>
      </c>
      <c r="G705" s="791">
        <v>80000</v>
      </c>
      <c r="H705" s="2">
        <v>1</v>
      </c>
      <c r="I705" s="812">
        <f t="shared" si="24"/>
        <v>80000</v>
      </c>
      <c r="J705" s="782">
        <v>1</v>
      </c>
      <c r="K705" s="73">
        <f t="shared" si="25"/>
        <v>80000</v>
      </c>
    </row>
    <row r="706" spans="1:11" ht="18">
      <c r="A706" s="2">
        <v>676</v>
      </c>
      <c r="B706" s="2">
        <v>67</v>
      </c>
      <c r="C706" s="52" t="s">
        <v>531</v>
      </c>
      <c r="D706" s="70"/>
      <c r="E706" s="39">
        <v>2013</v>
      </c>
      <c r="F706" s="103" t="s">
        <v>12</v>
      </c>
      <c r="G706" s="791">
        <v>35000</v>
      </c>
      <c r="H706" s="2">
        <v>4</v>
      </c>
      <c r="I706" s="812">
        <f t="shared" si="24"/>
        <v>140000</v>
      </c>
      <c r="J706" s="782">
        <v>4</v>
      </c>
      <c r="K706" s="73">
        <f t="shared" si="25"/>
        <v>140000</v>
      </c>
    </row>
    <row r="707" spans="1:11" ht="31.5">
      <c r="A707" s="2">
        <v>677</v>
      </c>
      <c r="B707" s="2">
        <v>68</v>
      </c>
      <c r="C707" s="11" t="s">
        <v>532</v>
      </c>
      <c r="D707" s="806"/>
      <c r="E707" s="812">
        <v>2020</v>
      </c>
      <c r="F707" s="103" t="s">
        <v>12</v>
      </c>
      <c r="G707" s="791">
        <v>120000</v>
      </c>
      <c r="H707" s="2">
        <v>1</v>
      </c>
      <c r="I707" s="812">
        <f t="shared" si="24"/>
        <v>120000</v>
      </c>
      <c r="J707" s="782">
        <v>1</v>
      </c>
      <c r="K707" s="73">
        <f t="shared" si="25"/>
        <v>120000</v>
      </c>
    </row>
    <row r="708" spans="1:11" ht="31.5">
      <c r="A708" s="2">
        <v>678</v>
      </c>
      <c r="B708" s="2">
        <v>69</v>
      </c>
      <c r="C708" s="11" t="s">
        <v>533</v>
      </c>
      <c r="D708" s="806"/>
      <c r="E708" s="812">
        <v>2018</v>
      </c>
      <c r="F708" s="103" t="s">
        <v>12</v>
      </c>
      <c r="G708" s="791">
        <v>112000</v>
      </c>
      <c r="H708" s="2">
        <v>1</v>
      </c>
      <c r="I708" s="812">
        <f t="shared" si="24"/>
        <v>112000</v>
      </c>
      <c r="J708" s="782">
        <v>1</v>
      </c>
      <c r="K708" s="73">
        <f t="shared" si="25"/>
        <v>112000</v>
      </c>
    </row>
    <row r="709" spans="1:11" ht="31.5">
      <c r="A709" s="2">
        <v>679</v>
      </c>
      <c r="B709" s="2">
        <v>70</v>
      </c>
      <c r="C709" s="11" t="s">
        <v>534</v>
      </c>
      <c r="D709" s="806"/>
      <c r="E709" s="812">
        <v>2018</v>
      </c>
      <c r="F709" s="103" t="s">
        <v>12</v>
      </c>
      <c r="G709" s="791">
        <v>15000</v>
      </c>
      <c r="H709" s="2">
        <v>1</v>
      </c>
      <c r="I709" s="812">
        <f t="shared" si="24"/>
        <v>15000</v>
      </c>
      <c r="J709" s="782">
        <v>1</v>
      </c>
      <c r="K709" s="73">
        <f t="shared" si="25"/>
        <v>15000</v>
      </c>
    </row>
    <row r="710" spans="1:11" ht="18">
      <c r="A710" s="2">
        <v>680</v>
      </c>
      <c r="B710" s="2">
        <v>71</v>
      </c>
      <c r="C710" s="52" t="s">
        <v>535</v>
      </c>
      <c r="D710" s="806"/>
      <c r="E710" s="812">
        <v>2018</v>
      </c>
      <c r="F710" s="103" t="s">
        <v>12</v>
      </c>
      <c r="G710" s="791">
        <v>90300</v>
      </c>
      <c r="H710" s="2">
        <v>1</v>
      </c>
      <c r="I710" s="812">
        <f t="shared" si="24"/>
        <v>90300</v>
      </c>
      <c r="J710" s="782">
        <v>1</v>
      </c>
      <c r="K710" s="73">
        <f t="shared" si="25"/>
        <v>90300</v>
      </c>
    </row>
    <row r="711" spans="1:11" ht="31.5">
      <c r="A711" s="2">
        <v>681</v>
      </c>
      <c r="B711" s="2">
        <v>72</v>
      </c>
      <c r="C711" s="11" t="s">
        <v>536</v>
      </c>
      <c r="D711" s="806"/>
      <c r="E711" s="812">
        <v>2018</v>
      </c>
      <c r="F711" s="103" t="s">
        <v>12</v>
      </c>
      <c r="G711" s="791">
        <v>120000</v>
      </c>
      <c r="H711" s="2">
        <v>1</v>
      </c>
      <c r="I711" s="812">
        <f t="shared" si="24"/>
        <v>120000</v>
      </c>
      <c r="J711" s="782">
        <v>1</v>
      </c>
      <c r="K711" s="73">
        <f t="shared" si="25"/>
        <v>120000</v>
      </c>
    </row>
    <row r="712" spans="1:11" ht="31.5">
      <c r="A712" s="2">
        <v>682</v>
      </c>
      <c r="B712" s="2">
        <v>73</v>
      </c>
      <c r="C712" s="11" t="s">
        <v>537</v>
      </c>
      <c r="D712" s="806"/>
      <c r="E712" s="812">
        <v>2018</v>
      </c>
      <c r="F712" s="103" t="s">
        <v>12</v>
      </c>
      <c r="G712" s="791">
        <v>126000</v>
      </c>
      <c r="H712" s="2">
        <v>1</v>
      </c>
      <c r="I712" s="812">
        <f t="shared" si="24"/>
        <v>126000</v>
      </c>
      <c r="J712" s="782">
        <v>1</v>
      </c>
      <c r="K712" s="73">
        <f t="shared" si="25"/>
        <v>126000</v>
      </c>
    </row>
    <row r="713" spans="1:11" ht="18">
      <c r="A713" s="2">
        <v>683</v>
      </c>
      <c r="B713" s="2">
        <v>74</v>
      </c>
      <c r="C713" s="52" t="s">
        <v>538</v>
      </c>
      <c r="D713" s="806"/>
      <c r="E713" s="812">
        <v>2018</v>
      </c>
      <c r="F713" s="103" t="s">
        <v>12</v>
      </c>
      <c r="G713" s="791">
        <v>399000</v>
      </c>
      <c r="H713" s="2">
        <v>1</v>
      </c>
      <c r="I713" s="812">
        <f t="shared" si="24"/>
        <v>399000</v>
      </c>
      <c r="J713" s="782">
        <v>1</v>
      </c>
      <c r="K713" s="73">
        <f t="shared" si="25"/>
        <v>399000</v>
      </c>
    </row>
    <row r="714" spans="1:11" ht="31.5">
      <c r="A714" s="2">
        <v>684</v>
      </c>
      <c r="B714" s="2">
        <v>75</v>
      </c>
      <c r="C714" s="11" t="s">
        <v>539</v>
      </c>
      <c r="D714" s="806"/>
      <c r="E714" s="812">
        <v>2018</v>
      </c>
      <c r="F714" s="103" t="s">
        <v>12</v>
      </c>
      <c r="G714" s="791">
        <v>389900</v>
      </c>
      <c r="H714" s="2">
        <v>1</v>
      </c>
      <c r="I714" s="812">
        <f t="shared" si="24"/>
        <v>389900</v>
      </c>
      <c r="J714" s="782">
        <v>1</v>
      </c>
      <c r="K714" s="73">
        <f t="shared" si="25"/>
        <v>389900</v>
      </c>
    </row>
    <row r="715" spans="1:11" ht="31.5">
      <c r="A715" s="2">
        <v>685</v>
      </c>
      <c r="B715" s="2">
        <v>76</v>
      </c>
      <c r="C715" s="11" t="s">
        <v>540</v>
      </c>
      <c r="D715" s="806"/>
      <c r="E715" s="812">
        <v>2018</v>
      </c>
      <c r="F715" s="103" t="s">
        <v>12</v>
      </c>
      <c r="G715" s="791">
        <v>52500</v>
      </c>
      <c r="H715" s="2">
        <v>1</v>
      </c>
      <c r="I715" s="812">
        <f t="shared" si="24"/>
        <v>52500</v>
      </c>
      <c r="J715" s="782">
        <v>1</v>
      </c>
      <c r="K715" s="73">
        <f t="shared" si="25"/>
        <v>52500</v>
      </c>
    </row>
    <row r="716" spans="1:11" ht="31.5">
      <c r="A716" s="2">
        <v>686</v>
      </c>
      <c r="B716" s="2">
        <v>77</v>
      </c>
      <c r="C716" s="11" t="s">
        <v>541</v>
      </c>
      <c r="D716" s="806"/>
      <c r="E716" s="812">
        <v>2018</v>
      </c>
      <c r="F716" s="103" t="s">
        <v>12</v>
      </c>
      <c r="G716" s="791">
        <v>15000</v>
      </c>
      <c r="H716" s="2">
        <v>15</v>
      </c>
      <c r="I716" s="812">
        <f t="shared" si="24"/>
        <v>225000</v>
      </c>
      <c r="J716" s="782">
        <v>15</v>
      </c>
      <c r="K716" s="73">
        <f t="shared" si="25"/>
        <v>225000</v>
      </c>
    </row>
    <row r="717" spans="1:11" ht="18">
      <c r="A717" s="2">
        <v>687</v>
      </c>
      <c r="B717" s="2">
        <v>78</v>
      </c>
      <c r="C717" s="52" t="s">
        <v>542</v>
      </c>
      <c r="D717" s="806"/>
      <c r="E717" s="812">
        <v>2018</v>
      </c>
      <c r="F717" s="103" t="s">
        <v>12</v>
      </c>
      <c r="G717" s="791">
        <v>25000</v>
      </c>
      <c r="H717" s="2">
        <v>4</v>
      </c>
      <c r="I717" s="812">
        <f t="shared" si="24"/>
        <v>100000</v>
      </c>
      <c r="J717" s="782">
        <v>4</v>
      </c>
      <c r="K717" s="73">
        <f t="shared" si="25"/>
        <v>100000</v>
      </c>
    </row>
    <row r="718" spans="1:11" ht="31.5">
      <c r="A718" s="2">
        <v>688</v>
      </c>
      <c r="B718" s="2">
        <v>79</v>
      </c>
      <c r="C718" s="11" t="s">
        <v>543</v>
      </c>
      <c r="D718" s="806"/>
      <c r="E718" s="812">
        <v>2018</v>
      </c>
      <c r="F718" s="103" t="s">
        <v>12</v>
      </c>
      <c r="G718" s="791">
        <v>56000</v>
      </c>
      <c r="H718" s="2">
        <v>4</v>
      </c>
      <c r="I718" s="812">
        <f t="shared" si="24"/>
        <v>224000</v>
      </c>
      <c r="J718" s="782">
        <v>4</v>
      </c>
      <c r="K718" s="73">
        <f t="shared" si="25"/>
        <v>224000</v>
      </c>
    </row>
    <row r="719" spans="1:11" ht="18">
      <c r="A719" s="2">
        <v>689</v>
      </c>
      <c r="B719" s="2">
        <v>80</v>
      </c>
      <c r="C719" s="52" t="s">
        <v>544</v>
      </c>
      <c r="D719" s="806"/>
      <c r="E719" s="812">
        <v>2018</v>
      </c>
      <c r="F719" s="103" t="s">
        <v>12</v>
      </c>
      <c r="G719" s="791">
        <v>94500</v>
      </c>
      <c r="H719" s="2">
        <v>1</v>
      </c>
      <c r="I719" s="812">
        <f t="shared" si="24"/>
        <v>94500</v>
      </c>
      <c r="J719" s="782">
        <v>1</v>
      </c>
      <c r="K719" s="73">
        <f t="shared" si="25"/>
        <v>94500</v>
      </c>
    </row>
    <row r="720" spans="1:11" ht="18">
      <c r="A720" s="2">
        <v>690</v>
      </c>
      <c r="B720" s="2">
        <v>81</v>
      </c>
      <c r="C720" s="52" t="s">
        <v>545</v>
      </c>
      <c r="D720" s="806"/>
      <c r="E720" s="812">
        <v>2018</v>
      </c>
      <c r="F720" s="103" t="s">
        <v>12</v>
      </c>
      <c r="G720" s="791">
        <v>63000</v>
      </c>
      <c r="H720" s="2">
        <v>1</v>
      </c>
      <c r="I720" s="812">
        <f t="shared" si="24"/>
        <v>63000</v>
      </c>
      <c r="J720" s="782">
        <v>1</v>
      </c>
      <c r="K720" s="73">
        <f t="shared" si="25"/>
        <v>63000</v>
      </c>
    </row>
    <row r="721" spans="1:11" ht="18">
      <c r="A721" s="2">
        <v>691</v>
      </c>
      <c r="B721" s="2">
        <v>82</v>
      </c>
      <c r="C721" s="52" t="s">
        <v>546</v>
      </c>
      <c r="D721" s="806"/>
      <c r="E721" s="812">
        <v>2018</v>
      </c>
      <c r="F721" s="103" t="s">
        <v>12</v>
      </c>
      <c r="G721" s="791">
        <v>70000</v>
      </c>
      <c r="H721" s="2">
        <v>1</v>
      </c>
      <c r="I721" s="812">
        <f t="shared" si="24"/>
        <v>70000</v>
      </c>
      <c r="J721" s="782">
        <v>1</v>
      </c>
      <c r="K721" s="73">
        <f t="shared" si="25"/>
        <v>70000</v>
      </c>
    </row>
    <row r="722" spans="1:11" ht="18">
      <c r="A722" s="2">
        <v>692</v>
      </c>
      <c r="B722" s="2">
        <v>83</v>
      </c>
      <c r="C722" s="52" t="s">
        <v>547</v>
      </c>
      <c r="D722" s="806"/>
      <c r="E722" s="812">
        <v>2018</v>
      </c>
      <c r="F722" s="103" t="s">
        <v>12</v>
      </c>
      <c r="G722" s="791">
        <v>63000</v>
      </c>
      <c r="H722" s="2">
        <v>1</v>
      </c>
      <c r="I722" s="812">
        <f t="shared" si="24"/>
        <v>63000</v>
      </c>
      <c r="J722" s="782">
        <v>1</v>
      </c>
      <c r="K722" s="73">
        <f t="shared" si="25"/>
        <v>63000</v>
      </c>
    </row>
    <row r="723" spans="1:11" ht="31.5">
      <c r="A723" s="2">
        <v>693</v>
      </c>
      <c r="B723" s="2">
        <v>84</v>
      </c>
      <c r="C723" s="11" t="s">
        <v>548</v>
      </c>
      <c r="D723" s="806"/>
      <c r="E723" s="812">
        <v>2019</v>
      </c>
      <c r="F723" s="103" t="s">
        <v>12</v>
      </c>
      <c r="G723" s="791">
        <v>154000</v>
      </c>
      <c r="H723" s="2">
        <v>1</v>
      </c>
      <c r="I723" s="812">
        <f t="shared" si="24"/>
        <v>154000</v>
      </c>
      <c r="J723" s="782">
        <v>1</v>
      </c>
      <c r="K723" s="73">
        <f t="shared" si="25"/>
        <v>154000</v>
      </c>
    </row>
    <row r="724" spans="1:11" ht="18">
      <c r="A724" s="2">
        <v>694</v>
      </c>
      <c r="B724" s="2">
        <v>85</v>
      </c>
      <c r="C724" s="11" t="s">
        <v>549</v>
      </c>
      <c r="D724" s="806"/>
      <c r="E724" s="812">
        <v>2019</v>
      </c>
      <c r="F724" s="103" t="s">
        <v>12</v>
      </c>
      <c r="G724" s="791">
        <v>84000</v>
      </c>
      <c r="H724" s="2">
        <v>1</v>
      </c>
      <c r="I724" s="812">
        <f t="shared" si="24"/>
        <v>84000</v>
      </c>
      <c r="J724" s="782">
        <v>1</v>
      </c>
      <c r="K724" s="73">
        <f t="shared" si="25"/>
        <v>84000</v>
      </c>
    </row>
    <row r="725" spans="1:11" ht="18">
      <c r="A725" s="2">
        <v>695</v>
      </c>
      <c r="B725" s="2">
        <v>86</v>
      </c>
      <c r="C725" s="11" t="s">
        <v>550</v>
      </c>
      <c r="D725" s="806"/>
      <c r="E725" s="812">
        <v>2019</v>
      </c>
      <c r="F725" s="103" t="s">
        <v>12</v>
      </c>
      <c r="G725" s="791">
        <v>47250</v>
      </c>
      <c r="H725" s="2">
        <v>1</v>
      </c>
      <c r="I725" s="812">
        <f t="shared" si="24"/>
        <v>47250</v>
      </c>
      <c r="J725" s="782">
        <v>1</v>
      </c>
      <c r="K725" s="73">
        <f t="shared" si="25"/>
        <v>47250</v>
      </c>
    </row>
    <row r="726" spans="1:11" ht="18">
      <c r="A726" s="2">
        <v>696</v>
      </c>
      <c r="B726" s="2">
        <v>87</v>
      </c>
      <c r="C726" s="11" t="s">
        <v>551</v>
      </c>
      <c r="D726" s="806"/>
      <c r="E726" s="812">
        <v>2019</v>
      </c>
      <c r="F726" s="103" t="s">
        <v>12</v>
      </c>
      <c r="G726" s="791">
        <v>42000</v>
      </c>
      <c r="H726" s="2">
        <v>3</v>
      </c>
      <c r="I726" s="812">
        <f t="shared" si="24"/>
        <v>126000</v>
      </c>
      <c r="J726" s="782">
        <v>3</v>
      </c>
      <c r="K726" s="73">
        <f t="shared" si="25"/>
        <v>126000</v>
      </c>
    </row>
    <row r="727" spans="1:11" ht="18">
      <c r="A727" s="2">
        <v>697</v>
      </c>
      <c r="B727" s="2">
        <v>88</v>
      </c>
      <c r="C727" s="11" t="s">
        <v>552</v>
      </c>
      <c r="D727" s="806"/>
      <c r="E727" s="812">
        <v>2019</v>
      </c>
      <c r="F727" s="103" t="s">
        <v>12</v>
      </c>
      <c r="G727" s="791">
        <v>24500</v>
      </c>
      <c r="H727" s="2">
        <v>2</v>
      </c>
      <c r="I727" s="812">
        <f t="shared" si="24"/>
        <v>49000</v>
      </c>
      <c r="J727" s="782">
        <v>2</v>
      </c>
      <c r="K727" s="73">
        <f t="shared" si="25"/>
        <v>49000</v>
      </c>
    </row>
    <row r="728" spans="1:11" ht="31.5">
      <c r="A728" s="2">
        <v>698</v>
      </c>
      <c r="B728" s="2">
        <v>89</v>
      </c>
      <c r="C728" s="11" t="s">
        <v>553</v>
      </c>
      <c r="D728" s="806"/>
      <c r="E728" s="812">
        <v>2020</v>
      </c>
      <c r="F728" s="103" t="s">
        <v>12</v>
      </c>
      <c r="G728" s="791">
        <v>29680</v>
      </c>
      <c r="H728" s="2">
        <v>1</v>
      </c>
      <c r="I728" s="812">
        <f t="shared" si="24"/>
        <v>29680</v>
      </c>
      <c r="J728" s="782">
        <v>1</v>
      </c>
      <c r="K728" s="73">
        <f t="shared" si="25"/>
        <v>29680</v>
      </c>
    </row>
    <row r="729" spans="1:11" ht="31.5">
      <c r="A729" s="2">
        <v>699</v>
      </c>
      <c r="B729" s="2">
        <v>90</v>
      </c>
      <c r="C729" s="11" t="s">
        <v>554</v>
      </c>
      <c r="D729" s="806"/>
      <c r="E729" s="812">
        <v>2020</v>
      </c>
      <c r="F729" s="103" t="s">
        <v>12</v>
      </c>
      <c r="G729" s="791">
        <v>35000</v>
      </c>
      <c r="H729" s="2">
        <v>1</v>
      </c>
      <c r="I729" s="812">
        <f t="shared" si="24"/>
        <v>35000</v>
      </c>
      <c r="J729" s="782">
        <v>1</v>
      </c>
      <c r="K729" s="73">
        <f t="shared" si="25"/>
        <v>35000</v>
      </c>
    </row>
    <row r="730" spans="1:11" ht="18">
      <c r="A730" s="2">
        <v>700</v>
      </c>
      <c r="B730" s="2">
        <v>91</v>
      </c>
      <c r="C730" s="52" t="s">
        <v>555</v>
      </c>
      <c r="D730" s="806"/>
      <c r="E730" s="812">
        <v>2020</v>
      </c>
      <c r="F730" s="103" t="s">
        <v>12</v>
      </c>
      <c r="G730" s="791">
        <v>38885</v>
      </c>
      <c r="H730" s="2">
        <v>1</v>
      </c>
      <c r="I730" s="812">
        <f t="shared" si="24"/>
        <v>38885</v>
      </c>
      <c r="J730" s="782">
        <v>1</v>
      </c>
      <c r="K730" s="73">
        <f t="shared" si="25"/>
        <v>38885</v>
      </c>
    </row>
    <row r="731" spans="1:11" ht="31.5">
      <c r="A731" s="2">
        <v>701</v>
      </c>
      <c r="B731" s="2">
        <v>92</v>
      </c>
      <c r="C731" s="11" t="s">
        <v>556</v>
      </c>
      <c r="D731" s="806"/>
      <c r="E731" s="812">
        <v>2020</v>
      </c>
      <c r="F731" s="103" t="s">
        <v>12</v>
      </c>
      <c r="G731" s="791">
        <v>44660</v>
      </c>
      <c r="H731" s="2">
        <v>2</v>
      </c>
      <c r="I731" s="812">
        <f t="shared" si="24"/>
        <v>89320</v>
      </c>
      <c r="J731" s="782">
        <v>2</v>
      </c>
      <c r="K731" s="73">
        <f t="shared" si="25"/>
        <v>89320</v>
      </c>
    </row>
    <row r="732" spans="1:11" ht="18">
      <c r="A732" s="2">
        <v>702</v>
      </c>
      <c r="B732" s="2">
        <v>93</v>
      </c>
      <c r="C732" s="52" t="s">
        <v>557</v>
      </c>
      <c r="D732" s="806"/>
      <c r="E732" s="812">
        <v>2020</v>
      </c>
      <c r="F732" s="103" t="s">
        <v>12</v>
      </c>
      <c r="G732" s="791">
        <v>10000</v>
      </c>
      <c r="H732" s="2">
        <v>2</v>
      </c>
      <c r="I732" s="812">
        <f t="shared" si="24"/>
        <v>20000</v>
      </c>
      <c r="J732" s="782">
        <v>2</v>
      </c>
      <c r="K732" s="73">
        <f t="shared" si="25"/>
        <v>20000</v>
      </c>
    </row>
    <row r="733" spans="1:11" ht="18">
      <c r="A733" s="2">
        <v>703</v>
      </c>
      <c r="B733" s="2">
        <v>94</v>
      </c>
      <c r="C733" s="19" t="s">
        <v>525</v>
      </c>
      <c r="D733" s="806"/>
      <c r="E733" s="812">
        <v>2019</v>
      </c>
      <c r="F733" s="103" t="s">
        <v>12</v>
      </c>
      <c r="G733" s="791">
        <v>120000</v>
      </c>
      <c r="H733" s="2">
        <v>1</v>
      </c>
      <c r="I733" s="812">
        <f t="shared" si="24"/>
        <v>120000</v>
      </c>
      <c r="J733" s="782">
        <v>1</v>
      </c>
      <c r="K733" s="73">
        <f t="shared" si="25"/>
        <v>120000</v>
      </c>
    </row>
    <row r="734" spans="1:11" ht="18">
      <c r="A734" s="2">
        <v>704</v>
      </c>
      <c r="B734" s="2">
        <v>95</v>
      </c>
      <c r="C734" s="52" t="s">
        <v>558</v>
      </c>
      <c r="D734" s="806"/>
      <c r="E734" s="812">
        <v>2019</v>
      </c>
      <c r="F734" s="103" t="s">
        <v>12</v>
      </c>
      <c r="G734" s="791">
        <v>269472</v>
      </c>
      <c r="H734" s="2">
        <v>1</v>
      </c>
      <c r="I734" s="812">
        <f t="shared" si="24"/>
        <v>269472</v>
      </c>
      <c r="J734" s="782">
        <v>1</v>
      </c>
      <c r="K734" s="73">
        <f t="shared" si="25"/>
        <v>269472</v>
      </c>
    </row>
    <row r="735" spans="1:11" ht="18">
      <c r="A735" s="2">
        <v>705</v>
      </c>
      <c r="B735" s="2">
        <v>96</v>
      </c>
      <c r="C735" s="52" t="s">
        <v>440</v>
      </c>
      <c r="D735" s="806"/>
      <c r="E735" s="812">
        <v>2010</v>
      </c>
      <c r="F735" s="103" t="s">
        <v>12</v>
      </c>
      <c r="G735" s="791">
        <v>29820</v>
      </c>
      <c r="H735" s="2">
        <v>26</v>
      </c>
      <c r="I735" s="812">
        <f t="shared" si="24"/>
        <v>775320</v>
      </c>
      <c r="J735" s="782">
        <v>26</v>
      </c>
      <c r="K735" s="73">
        <f t="shared" si="25"/>
        <v>775320</v>
      </c>
    </row>
    <row r="736" spans="1:11" ht="18">
      <c r="A736" s="2">
        <v>706</v>
      </c>
      <c r="B736" s="2">
        <v>97</v>
      </c>
      <c r="C736" s="52" t="s">
        <v>440</v>
      </c>
      <c r="D736" s="806"/>
      <c r="E736" s="812">
        <v>2010</v>
      </c>
      <c r="F736" s="103" t="s">
        <v>12</v>
      </c>
      <c r="G736" s="791">
        <v>29400</v>
      </c>
      <c r="H736" s="2">
        <v>2</v>
      </c>
      <c r="I736" s="812">
        <f t="shared" si="24"/>
        <v>58800</v>
      </c>
      <c r="J736" s="782">
        <v>2</v>
      </c>
      <c r="K736" s="73">
        <f t="shared" si="25"/>
        <v>58800</v>
      </c>
    </row>
    <row r="737" spans="1:11" ht="18">
      <c r="A737" s="2">
        <v>707</v>
      </c>
      <c r="B737" s="2">
        <v>98</v>
      </c>
      <c r="C737" s="52" t="s">
        <v>559</v>
      </c>
      <c r="D737" s="806"/>
      <c r="E737" s="812">
        <v>2010</v>
      </c>
      <c r="F737" s="103" t="s">
        <v>12</v>
      </c>
      <c r="G737" s="791">
        <v>20000</v>
      </c>
      <c r="H737" s="2">
        <v>1</v>
      </c>
      <c r="I737" s="812">
        <f t="shared" si="24"/>
        <v>20000</v>
      </c>
      <c r="J737" s="782">
        <v>1</v>
      </c>
      <c r="K737" s="73">
        <f t="shared" si="25"/>
        <v>20000</v>
      </c>
    </row>
    <row r="738" spans="1:11" ht="18">
      <c r="A738" s="2">
        <v>708</v>
      </c>
      <c r="B738" s="2">
        <v>99</v>
      </c>
      <c r="C738" s="52" t="s">
        <v>560</v>
      </c>
      <c r="D738" s="806"/>
      <c r="E738" s="812">
        <v>2010</v>
      </c>
      <c r="F738" s="103" t="s">
        <v>12</v>
      </c>
      <c r="G738" s="791">
        <v>231000</v>
      </c>
      <c r="H738" s="2">
        <v>1</v>
      </c>
      <c r="I738" s="812">
        <f t="shared" si="24"/>
        <v>231000</v>
      </c>
      <c r="J738" s="782">
        <v>1</v>
      </c>
      <c r="K738" s="73">
        <f t="shared" si="25"/>
        <v>231000</v>
      </c>
    </row>
    <row r="739" spans="1:11" ht="18">
      <c r="A739" s="2">
        <v>709</v>
      </c>
      <c r="B739" s="2">
        <v>100</v>
      </c>
      <c r="C739" s="52" t="s">
        <v>561</v>
      </c>
      <c r="D739" s="806"/>
      <c r="E739" s="812">
        <v>2010</v>
      </c>
      <c r="F739" s="103" t="s">
        <v>341</v>
      </c>
      <c r="G739" s="791">
        <v>29820</v>
      </c>
      <c r="H739" s="2">
        <v>14</v>
      </c>
      <c r="I739" s="812">
        <f t="shared" si="24"/>
        <v>417480</v>
      </c>
      <c r="J739" s="782">
        <v>14</v>
      </c>
      <c r="K739" s="73">
        <f t="shared" si="25"/>
        <v>417480</v>
      </c>
    </row>
    <row r="740" spans="1:11" ht="18">
      <c r="A740" s="2">
        <v>710</v>
      </c>
      <c r="B740" s="2">
        <v>101</v>
      </c>
      <c r="C740" s="52" t="s">
        <v>513</v>
      </c>
      <c r="D740" s="806"/>
      <c r="E740" s="812">
        <v>2010</v>
      </c>
      <c r="F740" s="103" t="s">
        <v>12</v>
      </c>
      <c r="G740" s="791">
        <v>50000</v>
      </c>
      <c r="H740" s="2">
        <v>1</v>
      </c>
      <c r="I740" s="812">
        <f t="shared" si="24"/>
        <v>50000</v>
      </c>
      <c r="J740" s="782">
        <v>1</v>
      </c>
      <c r="K740" s="73">
        <f t="shared" si="25"/>
        <v>50000</v>
      </c>
    </row>
    <row r="741" spans="1:11" ht="18">
      <c r="A741" s="2">
        <v>711</v>
      </c>
      <c r="B741" s="2">
        <v>102</v>
      </c>
      <c r="C741" s="52" t="s">
        <v>562</v>
      </c>
      <c r="D741" s="806"/>
      <c r="E741" s="812">
        <v>2010</v>
      </c>
      <c r="F741" s="103" t="s">
        <v>12</v>
      </c>
      <c r="G741" s="791">
        <v>5000</v>
      </c>
      <c r="H741" s="2">
        <v>1</v>
      </c>
      <c r="I741" s="812">
        <f t="shared" si="24"/>
        <v>5000</v>
      </c>
      <c r="J741" s="782">
        <v>1</v>
      </c>
      <c r="K741" s="73">
        <f t="shared" si="25"/>
        <v>5000</v>
      </c>
    </row>
    <row r="742" spans="1:11" ht="18">
      <c r="A742" s="2">
        <v>712</v>
      </c>
      <c r="B742" s="2">
        <v>103</v>
      </c>
      <c r="C742" s="52" t="s">
        <v>563</v>
      </c>
      <c r="D742" s="806"/>
      <c r="E742" s="812">
        <v>2010</v>
      </c>
      <c r="F742" s="103" t="s">
        <v>12</v>
      </c>
      <c r="G742" s="791">
        <v>21000</v>
      </c>
      <c r="H742" s="2">
        <v>1</v>
      </c>
      <c r="I742" s="812">
        <f t="shared" si="24"/>
        <v>21000</v>
      </c>
      <c r="J742" s="782">
        <v>1</v>
      </c>
      <c r="K742" s="73">
        <f t="shared" si="25"/>
        <v>21000</v>
      </c>
    </row>
    <row r="743" spans="1:11" ht="18">
      <c r="A743" s="2">
        <v>713</v>
      </c>
      <c r="B743" s="2">
        <v>104</v>
      </c>
      <c r="C743" s="52" t="s">
        <v>564</v>
      </c>
      <c r="D743" s="806"/>
      <c r="E743" s="812">
        <v>2010</v>
      </c>
      <c r="F743" s="103" t="s">
        <v>12</v>
      </c>
      <c r="G743" s="791">
        <v>15000</v>
      </c>
      <c r="H743" s="2">
        <v>1</v>
      </c>
      <c r="I743" s="812">
        <f t="shared" si="24"/>
        <v>15000</v>
      </c>
      <c r="J743" s="782">
        <v>1</v>
      </c>
      <c r="K743" s="73">
        <f t="shared" si="25"/>
        <v>15000</v>
      </c>
    </row>
    <row r="744" spans="1:11" ht="18">
      <c r="A744" s="2">
        <v>714</v>
      </c>
      <c r="B744" s="2">
        <v>105</v>
      </c>
      <c r="C744" s="52" t="s">
        <v>565</v>
      </c>
      <c r="D744" s="807"/>
      <c r="E744" s="1147">
        <v>2012</v>
      </c>
      <c r="F744" s="103" t="s">
        <v>12</v>
      </c>
      <c r="G744" s="791">
        <v>80000</v>
      </c>
      <c r="H744" s="2">
        <v>3</v>
      </c>
      <c r="I744" s="812">
        <f t="shared" si="24"/>
        <v>240000</v>
      </c>
      <c r="J744" s="782">
        <v>3</v>
      </c>
      <c r="K744" s="73">
        <f t="shared" si="25"/>
        <v>240000</v>
      </c>
    </row>
    <row r="745" spans="1:11" ht="18">
      <c r="A745" s="2">
        <v>715</v>
      </c>
      <c r="B745" s="2">
        <v>106</v>
      </c>
      <c r="C745" s="808" t="s">
        <v>566</v>
      </c>
      <c r="D745" s="809"/>
      <c r="E745" s="1148">
        <v>2017</v>
      </c>
      <c r="F745" s="103" t="s">
        <v>12</v>
      </c>
      <c r="G745" s="791">
        <v>25000</v>
      </c>
      <c r="H745" s="2">
        <v>1</v>
      </c>
      <c r="I745" s="812">
        <f t="shared" si="24"/>
        <v>25000</v>
      </c>
      <c r="J745" s="782">
        <v>1</v>
      </c>
      <c r="K745" s="73">
        <f t="shared" si="25"/>
        <v>25000</v>
      </c>
    </row>
    <row r="746" spans="1:11" ht="18">
      <c r="A746" s="2">
        <v>716</v>
      </c>
      <c r="B746" s="2">
        <v>107</v>
      </c>
      <c r="C746" s="808" t="s">
        <v>94</v>
      </c>
      <c r="D746" s="809"/>
      <c r="E746" s="1148">
        <v>2017</v>
      </c>
      <c r="F746" s="103" t="s">
        <v>12</v>
      </c>
      <c r="G746" s="791">
        <v>38500</v>
      </c>
      <c r="H746" s="2">
        <v>1</v>
      </c>
      <c r="I746" s="812">
        <f t="shared" si="24"/>
        <v>38500</v>
      </c>
      <c r="J746" s="782">
        <v>1</v>
      </c>
      <c r="K746" s="73">
        <f t="shared" si="25"/>
        <v>38500</v>
      </c>
    </row>
    <row r="747" spans="1:11" ht="31.5">
      <c r="A747" s="2">
        <v>717</v>
      </c>
      <c r="B747" s="2">
        <v>108</v>
      </c>
      <c r="C747" s="810" t="s">
        <v>567</v>
      </c>
      <c r="D747" s="809"/>
      <c r="E747" s="1148">
        <v>2017</v>
      </c>
      <c r="F747" s="103" t="s">
        <v>12</v>
      </c>
      <c r="G747" s="791">
        <v>234500</v>
      </c>
      <c r="H747" s="2">
        <v>1</v>
      </c>
      <c r="I747" s="812">
        <f t="shared" si="24"/>
        <v>234500</v>
      </c>
      <c r="J747" s="782">
        <v>1</v>
      </c>
      <c r="K747" s="73">
        <f t="shared" si="25"/>
        <v>234500</v>
      </c>
    </row>
    <row r="748" spans="1:11" ht="18">
      <c r="A748" s="2">
        <v>718</v>
      </c>
      <c r="B748" s="2">
        <v>109</v>
      </c>
      <c r="C748" s="808" t="s">
        <v>568</v>
      </c>
      <c r="D748" s="809"/>
      <c r="E748" s="1148">
        <v>2017</v>
      </c>
      <c r="F748" s="103" t="s">
        <v>12</v>
      </c>
      <c r="G748" s="791">
        <v>61250</v>
      </c>
      <c r="H748" s="2">
        <v>1</v>
      </c>
      <c r="I748" s="812">
        <f t="shared" si="24"/>
        <v>61250</v>
      </c>
      <c r="J748" s="782">
        <v>1</v>
      </c>
      <c r="K748" s="73">
        <f t="shared" si="25"/>
        <v>61250</v>
      </c>
    </row>
    <row r="749" spans="1:11" ht="18">
      <c r="A749" s="2">
        <v>719</v>
      </c>
      <c r="B749" s="2">
        <v>110</v>
      </c>
      <c r="C749" s="808" t="s">
        <v>153</v>
      </c>
      <c r="D749" s="809"/>
      <c r="E749" s="1148">
        <v>2017</v>
      </c>
      <c r="F749" s="103" t="s">
        <v>12</v>
      </c>
      <c r="G749" s="791">
        <v>120000</v>
      </c>
      <c r="H749" s="2">
        <v>1</v>
      </c>
      <c r="I749" s="812">
        <f t="shared" si="24"/>
        <v>120000</v>
      </c>
      <c r="J749" s="782">
        <v>1</v>
      </c>
      <c r="K749" s="73">
        <f t="shared" si="25"/>
        <v>120000</v>
      </c>
    </row>
    <row r="750" spans="1:11" ht="18">
      <c r="A750" s="2">
        <v>720</v>
      </c>
      <c r="B750" s="2">
        <v>111</v>
      </c>
      <c r="C750" s="808" t="s">
        <v>569</v>
      </c>
      <c r="D750" s="809"/>
      <c r="E750" s="1148">
        <v>2017</v>
      </c>
      <c r="F750" s="103" t="s">
        <v>12</v>
      </c>
      <c r="G750" s="791">
        <v>695100</v>
      </c>
      <c r="H750" s="2">
        <v>1</v>
      </c>
      <c r="I750" s="812">
        <f t="shared" si="24"/>
        <v>695100</v>
      </c>
      <c r="J750" s="782">
        <v>1</v>
      </c>
      <c r="K750" s="73">
        <f t="shared" si="25"/>
        <v>695100</v>
      </c>
    </row>
    <row r="751" spans="1:11" ht="18">
      <c r="A751" s="2">
        <v>721</v>
      </c>
      <c r="B751" s="2">
        <v>112</v>
      </c>
      <c r="C751" s="808" t="s">
        <v>570</v>
      </c>
      <c r="D751" s="809"/>
      <c r="E751" s="1148">
        <v>2017</v>
      </c>
      <c r="F751" s="103" t="s">
        <v>12</v>
      </c>
      <c r="G751" s="791">
        <v>182700</v>
      </c>
      <c r="H751" s="2">
        <v>1</v>
      </c>
      <c r="I751" s="812">
        <f t="shared" si="24"/>
        <v>182700</v>
      </c>
      <c r="J751" s="782">
        <v>1</v>
      </c>
      <c r="K751" s="73">
        <f t="shared" si="25"/>
        <v>182700</v>
      </c>
    </row>
    <row r="752" spans="1:11" ht="18">
      <c r="A752" s="2">
        <v>722</v>
      </c>
      <c r="B752" s="2">
        <v>113</v>
      </c>
      <c r="C752" s="808" t="s">
        <v>571</v>
      </c>
      <c r="D752" s="809"/>
      <c r="E752" s="1148">
        <v>2017</v>
      </c>
      <c r="F752" s="103" t="s">
        <v>12</v>
      </c>
      <c r="G752" s="791">
        <v>10000</v>
      </c>
      <c r="H752" s="2">
        <v>2</v>
      </c>
      <c r="I752" s="812">
        <f t="shared" si="24"/>
        <v>20000</v>
      </c>
      <c r="J752" s="782">
        <v>2</v>
      </c>
      <c r="K752" s="73">
        <f t="shared" si="25"/>
        <v>20000</v>
      </c>
    </row>
    <row r="753" spans="1:11" ht="18">
      <c r="A753" s="2">
        <v>723</v>
      </c>
      <c r="B753" s="2">
        <v>114</v>
      </c>
      <c r="C753" s="808" t="s">
        <v>572</v>
      </c>
      <c r="D753" s="809"/>
      <c r="E753" s="1148">
        <v>2017</v>
      </c>
      <c r="F753" s="103" t="s">
        <v>12</v>
      </c>
      <c r="G753" s="791">
        <v>106400</v>
      </c>
      <c r="H753" s="2">
        <v>1</v>
      </c>
      <c r="I753" s="812">
        <f t="shared" si="24"/>
        <v>106400</v>
      </c>
      <c r="J753" s="782">
        <v>1</v>
      </c>
      <c r="K753" s="73">
        <f t="shared" si="25"/>
        <v>106400</v>
      </c>
    </row>
    <row r="754" spans="1:11" ht="18">
      <c r="A754" s="2">
        <v>724</v>
      </c>
      <c r="B754" s="2">
        <v>115</v>
      </c>
      <c r="C754" s="52" t="s">
        <v>573</v>
      </c>
      <c r="D754" s="809"/>
      <c r="E754" s="1148">
        <v>2017</v>
      </c>
      <c r="F754" s="103" t="s">
        <v>12</v>
      </c>
      <c r="G754" s="791">
        <v>120000</v>
      </c>
      <c r="H754" s="2">
        <v>1</v>
      </c>
      <c r="I754" s="812">
        <f t="shared" si="24"/>
        <v>120000</v>
      </c>
      <c r="J754" s="782">
        <v>1</v>
      </c>
      <c r="K754" s="73">
        <f t="shared" si="25"/>
        <v>120000</v>
      </c>
    </row>
    <row r="755" spans="1:11" ht="31.5">
      <c r="A755" s="2">
        <v>725</v>
      </c>
      <c r="B755" s="2">
        <v>116</v>
      </c>
      <c r="C755" s="69" t="s">
        <v>574</v>
      </c>
      <c r="D755" s="4"/>
      <c r="E755" s="39">
        <v>2014</v>
      </c>
      <c r="F755" s="1083" t="s">
        <v>12</v>
      </c>
      <c r="G755" s="28">
        <v>8000</v>
      </c>
      <c r="H755" s="4">
        <v>4</v>
      </c>
      <c r="I755" s="812">
        <f t="shared" si="24"/>
        <v>32000</v>
      </c>
      <c r="J755" s="24">
        <v>4</v>
      </c>
      <c r="K755" s="73">
        <f t="shared" si="25"/>
        <v>32000</v>
      </c>
    </row>
    <row r="756" spans="1:11" ht="31.5">
      <c r="A756" s="2">
        <v>726</v>
      </c>
      <c r="B756" s="2">
        <v>117</v>
      </c>
      <c r="C756" s="69" t="s">
        <v>575</v>
      </c>
      <c r="D756" s="4"/>
      <c r="E756" s="39">
        <v>2018</v>
      </c>
      <c r="F756" s="1083" t="s">
        <v>12</v>
      </c>
      <c r="G756" s="28">
        <v>20000</v>
      </c>
      <c r="H756" s="4">
        <v>16</v>
      </c>
      <c r="I756" s="812">
        <f t="shared" si="24"/>
        <v>320000</v>
      </c>
      <c r="J756" s="24">
        <v>16</v>
      </c>
      <c r="K756" s="73">
        <f t="shared" si="25"/>
        <v>320000</v>
      </c>
    </row>
    <row r="757" spans="1:11" ht="18">
      <c r="A757" s="2">
        <v>727</v>
      </c>
      <c r="B757" s="2">
        <v>118</v>
      </c>
      <c r="C757" s="11" t="s">
        <v>576</v>
      </c>
      <c r="D757" s="387"/>
      <c r="E757" s="39">
        <v>2018</v>
      </c>
      <c r="F757" s="1083" t="s">
        <v>12</v>
      </c>
      <c r="G757" s="31">
        <v>15000</v>
      </c>
      <c r="H757" s="387">
        <v>6</v>
      </c>
      <c r="I757" s="812">
        <f t="shared" si="24"/>
        <v>90000</v>
      </c>
      <c r="J757" s="26">
        <v>6</v>
      </c>
      <c r="K757" s="73">
        <f t="shared" si="25"/>
        <v>90000</v>
      </c>
    </row>
    <row r="758" spans="1:11" ht="31.5">
      <c r="A758" s="2">
        <v>728</v>
      </c>
      <c r="B758" s="2">
        <v>119</v>
      </c>
      <c r="C758" s="69" t="s">
        <v>577</v>
      </c>
      <c r="D758" s="5"/>
      <c r="E758" s="1083">
        <v>2019</v>
      </c>
      <c r="F758" s="1083" t="s">
        <v>12</v>
      </c>
      <c r="G758" s="25">
        <v>10000</v>
      </c>
      <c r="H758" s="22">
        <v>4</v>
      </c>
      <c r="I758" s="812">
        <f t="shared" si="24"/>
        <v>40000</v>
      </c>
      <c r="J758" s="24">
        <v>4</v>
      </c>
      <c r="K758" s="73">
        <f t="shared" si="25"/>
        <v>40000</v>
      </c>
    </row>
    <row r="759" spans="1:11" ht="18">
      <c r="A759" s="2">
        <v>729</v>
      </c>
      <c r="B759" s="2">
        <v>120</v>
      </c>
      <c r="C759" s="71" t="s">
        <v>248</v>
      </c>
      <c r="D759" s="37"/>
      <c r="E759" s="39">
        <v>2007</v>
      </c>
      <c r="F759" s="103" t="s">
        <v>12</v>
      </c>
      <c r="G759" s="39">
        <v>3310</v>
      </c>
      <c r="H759" s="18">
        <v>1</v>
      </c>
      <c r="I759" s="812">
        <f t="shared" si="24"/>
        <v>3310</v>
      </c>
      <c r="J759" s="67">
        <v>1</v>
      </c>
      <c r="K759" s="73">
        <f t="shared" si="25"/>
        <v>3310</v>
      </c>
    </row>
    <row r="760" spans="1:11" ht="18">
      <c r="A760" s="2">
        <v>730</v>
      </c>
      <c r="B760" s="2">
        <v>121</v>
      </c>
      <c r="C760" s="71" t="s">
        <v>248</v>
      </c>
      <c r="D760" s="37"/>
      <c r="E760" s="39">
        <v>2007</v>
      </c>
      <c r="F760" s="103" t="s">
        <v>12</v>
      </c>
      <c r="G760" s="39">
        <v>3110</v>
      </c>
      <c r="H760" s="18">
        <v>10</v>
      </c>
      <c r="I760" s="812">
        <f t="shared" si="24"/>
        <v>31100</v>
      </c>
      <c r="J760" s="67">
        <v>10</v>
      </c>
      <c r="K760" s="73">
        <f t="shared" si="25"/>
        <v>31100</v>
      </c>
    </row>
    <row r="761" spans="1:11" ht="18">
      <c r="A761" s="2">
        <v>731</v>
      </c>
      <c r="B761" s="2">
        <v>122</v>
      </c>
      <c r="C761" s="19" t="s">
        <v>578</v>
      </c>
      <c r="D761" s="37"/>
      <c r="E761" s="39">
        <v>2018</v>
      </c>
      <c r="F761" s="103" t="s">
        <v>12</v>
      </c>
      <c r="G761" s="39">
        <v>19000</v>
      </c>
      <c r="H761" s="18">
        <v>1</v>
      </c>
      <c r="I761" s="812">
        <f t="shared" si="24"/>
        <v>19000</v>
      </c>
      <c r="J761" s="67">
        <v>1</v>
      </c>
      <c r="K761" s="73">
        <f t="shared" si="25"/>
        <v>19000</v>
      </c>
    </row>
    <row r="762" spans="1:11" ht="18">
      <c r="A762" s="2">
        <v>732</v>
      </c>
      <c r="B762" s="2">
        <v>123</v>
      </c>
      <c r="C762" s="19" t="s">
        <v>247</v>
      </c>
      <c r="D762" s="37"/>
      <c r="E762" s="39">
        <v>2018</v>
      </c>
      <c r="F762" s="103" t="s">
        <v>12</v>
      </c>
      <c r="G762" s="39">
        <v>20000</v>
      </c>
      <c r="H762" s="18">
        <v>1</v>
      </c>
      <c r="I762" s="812">
        <f t="shared" si="24"/>
        <v>20000</v>
      </c>
      <c r="J762" s="67">
        <v>1</v>
      </c>
      <c r="K762" s="73">
        <f t="shared" si="25"/>
        <v>20000</v>
      </c>
    </row>
    <row r="763" spans="1:11" ht="18">
      <c r="A763" s="2">
        <v>733</v>
      </c>
      <c r="B763" s="2">
        <v>124</v>
      </c>
      <c r="C763" s="19" t="s">
        <v>579</v>
      </c>
      <c r="D763" s="37"/>
      <c r="E763" s="39">
        <v>2018</v>
      </c>
      <c r="F763" s="103" t="s">
        <v>12</v>
      </c>
      <c r="G763" s="39">
        <v>9260</v>
      </c>
      <c r="H763" s="18">
        <v>11</v>
      </c>
      <c r="I763" s="812">
        <f t="shared" si="24"/>
        <v>101860</v>
      </c>
      <c r="J763" s="67">
        <v>11</v>
      </c>
      <c r="K763" s="73">
        <f t="shared" si="25"/>
        <v>101860</v>
      </c>
    </row>
    <row r="764" spans="1:11" ht="18">
      <c r="A764" s="2">
        <v>734</v>
      </c>
      <c r="B764" s="2">
        <v>125</v>
      </c>
      <c r="C764" s="19" t="s">
        <v>506</v>
      </c>
      <c r="D764" s="37"/>
      <c r="E764" s="39">
        <v>2007</v>
      </c>
      <c r="F764" s="103" t="s">
        <v>12</v>
      </c>
      <c r="G764" s="39">
        <v>7000</v>
      </c>
      <c r="H764" s="18">
        <v>5</v>
      </c>
      <c r="I764" s="812">
        <f t="shared" si="24"/>
        <v>35000</v>
      </c>
      <c r="J764" s="67">
        <v>5</v>
      </c>
      <c r="K764" s="73">
        <f t="shared" si="25"/>
        <v>35000</v>
      </c>
    </row>
    <row r="765" spans="1:11" ht="18">
      <c r="A765" s="2">
        <v>735</v>
      </c>
      <c r="B765" s="2">
        <v>126</v>
      </c>
      <c r="C765" s="52" t="s">
        <v>580</v>
      </c>
      <c r="D765" s="811"/>
      <c r="E765" s="39">
        <v>2007</v>
      </c>
      <c r="F765" s="103" t="s">
        <v>12</v>
      </c>
      <c r="G765" s="812">
        <v>5000</v>
      </c>
      <c r="H765" s="5">
        <v>2</v>
      </c>
      <c r="I765" s="812">
        <f t="shared" si="24"/>
        <v>10000</v>
      </c>
      <c r="J765" s="813">
        <v>2</v>
      </c>
      <c r="K765" s="73">
        <f t="shared" si="25"/>
        <v>10000</v>
      </c>
    </row>
    <row r="766" spans="1:11" ht="18">
      <c r="A766" s="2">
        <v>736</v>
      </c>
      <c r="B766" s="2">
        <v>127</v>
      </c>
      <c r="C766" s="11" t="s">
        <v>263</v>
      </c>
      <c r="D766" s="811"/>
      <c r="E766" s="39">
        <v>2007</v>
      </c>
      <c r="F766" s="103" t="s">
        <v>12</v>
      </c>
      <c r="G766" s="812">
        <v>12857</v>
      </c>
      <c r="H766" s="5">
        <v>57</v>
      </c>
      <c r="I766" s="812">
        <f>H766*G766</f>
        <v>732849</v>
      </c>
      <c r="J766" s="813">
        <v>57</v>
      </c>
      <c r="K766" s="73">
        <f t="shared" si="25"/>
        <v>732849</v>
      </c>
    </row>
    <row r="767" spans="1:11" ht="18">
      <c r="A767" s="2">
        <v>737</v>
      </c>
      <c r="B767" s="2">
        <v>128</v>
      </c>
      <c r="C767" s="19" t="s">
        <v>581</v>
      </c>
      <c r="D767" s="811"/>
      <c r="E767" s="39">
        <v>2018</v>
      </c>
      <c r="F767" s="103" t="s">
        <v>12</v>
      </c>
      <c r="G767" s="812">
        <v>24000</v>
      </c>
      <c r="H767" s="5">
        <v>2</v>
      </c>
      <c r="I767" s="812">
        <f t="shared" ref="I767:I776" si="26">H767*G767</f>
        <v>48000</v>
      </c>
      <c r="J767" s="813">
        <v>2</v>
      </c>
      <c r="K767" s="73">
        <f t="shared" si="25"/>
        <v>48000</v>
      </c>
    </row>
    <row r="768" spans="1:11" ht="18">
      <c r="A768" s="2">
        <v>738</v>
      </c>
      <c r="B768" s="2">
        <v>129</v>
      </c>
      <c r="C768" s="52" t="s">
        <v>582</v>
      </c>
      <c r="D768" s="811"/>
      <c r="E768" s="812">
        <v>2018</v>
      </c>
      <c r="F768" s="103" t="s">
        <v>12</v>
      </c>
      <c r="G768" s="812">
        <v>15000</v>
      </c>
      <c r="H768" s="5">
        <v>1</v>
      </c>
      <c r="I768" s="812">
        <f t="shared" si="26"/>
        <v>15000</v>
      </c>
      <c r="J768" s="813">
        <v>1</v>
      </c>
      <c r="K768" s="73">
        <f t="shared" ref="K768:K775" si="27">+J768*G768</f>
        <v>15000</v>
      </c>
    </row>
    <row r="769" spans="1:11" ht="31.5">
      <c r="A769" s="2">
        <v>739</v>
      </c>
      <c r="B769" s="2">
        <v>130</v>
      </c>
      <c r="C769" s="11" t="s">
        <v>583</v>
      </c>
      <c r="D769" s="811"/>
      <c r="E769" s="812">
        <v>2019</v>
      </c>
      <c r="F769" s="103" t="s">
        <v>12</v>
      </c>
      <c r="G769" s="812">
        <v>20000</v>
      </c>
      <c r="H769" s="5">
        <v>5</v>
      </c>
      <c r="I769" s="812">
        <f t="shared" si="26"/>
        <v>100000</v>
      </c>
      <c r="J769" s="813">
        <v>5</v>
      </c>
      <c r="K769" s="73">
        <f t="shared" si="27"/>
        <v>100000</v>
      </c>
    </row>
    <row r="770" spans="1:11" ht="18">
      <c r="A770" s="2">
        <v>740</v>
      </c>
      <c r="B770" s="2">
        <v>131</v>
      </c>
      <c r="C770" s="52" t="s">
        <v>584</v>
      </c>
      <c r="D770" s="811"/>
      <c r="E770" s="812">
        <v>2019</v>
      </c>
      <c r="F770" s="103" t="s">
        <v>12</v>
      </c>
      <c r="G770" s="812">
        <v>8500</v>
      </c>
      <c r="H770" s="5">
        <v>25</v>
      </c>
      <c r="I770" s="812">
        <f t="shared" si="26"/>
        <v>212500</v>
      </c>
      <c r="J770" s="813">
        <v>25</v>
      </c>
      <c r="K770" s="73">
        <f t="shared" si="27"/>
        <v>212500</v>
      </c>
    </row>
    <row r="771" spans="1:11" ht="18">
      <c r="A771" s="2">
        <v>741</v>
      </c>
      <c r="B771" s="2">
        <v>132</v>
      </c>
      <c r="C771" s="52" t="s">
        <v>184</v>
      </c>
      <c r="D771" s="811"/>
      <c r="E771" s="812">
        <v>2019</v>
      </c>
      <c r="F771" s="103" t="s">
        <v>12</v>
      </c>
      <c r="G771" s="812">
        <v>14000</v>
      </c>
      <c r="H771" s="5">
        <v>150</v>
      </c>
      <c r="I771" s="812">
        <f t="shared" si="26"/>
        <v>2100000</v>
      </c>
      <c r="J771" s="813">
        <v>150</v>
      </c>
      <c r="K771" s="73">
        <f t="shared" si="27"/>
        <v>2100000</v>
      </c>
    </row>
    <row r="772" spans="1:11" ht="18">
      <c r="A772" s="2">
        <v>742</v>
      </c>
      <c r="B772" s="2">
        <v>133</v>
      </c>
      <c r="C772" s="52" t="s">
        <v>585</v>
      </c>
      <c r="D772" s="811"/>
      <c r="E772" s="812">
        <v>2017</v>
      </c>
      <c r="F772" s="103" t="s">
        <v>12</v>
      </c>
      <c r="G772" s="812">
        <v>16000</v>
      </c>
      <c r="H772" s="5">
        <v>1</v>
      </c>
      <c r="I772" s="812">
        <f t="shared" si="26"/>
        <v>16000</v>
      </c>
      <c r="J772" s="35">
        <v>1</v>
      </c>
      <c r="K772" s="73">
        <f t="shared" si="27"/>
        <v>16000</v>
      </c>
    </row>
    <row r="773" spans="1:11" ht="18">
      <c r="A773" s="2">
        <v>743</v>
      </c>
      <c r="B773" s="2">
        <v>134</v>
      </c>
      <c r="C773" s="808" t="s">
        <v>586</v>
      </c>
      <c r="D773" s="814"/>
      <c r="E773" s="812">
        <v>2017</v>
      </c>
      <c r="F773" s="103" t="s">
        <v>12</v>
      </c>
      <c r="G773" s="815">
        <v>15000</v>
      </c>
      <c r="H773" s="816">
        <v>1</v>
      </c>
      <c r="I773" s="812">
        <f t="shared" si="26"/>
        <v>15000</v>
      </c>
      <c r="J773" s="817">
        <v>1</v>
      </c>
      <c r="K773" s="73">
        <f t="shared" si="27"/>
        <v>15000</v>
      </c>
    </row>
    <row r="774" spans="1:11" ht="18">
      <c r="A774" s="2">
        <v>744</v>
      </c>
      <c r="B774" s="2">
        <v>135</v>
      </c>
      <c r="C774" s="52" t="s">
        <v>148</v>
      </c>
      <c r="D774" s="811"/>
      <c r="E774" s="812">
        <v>2022</v>
      </c>
      <c r="F774" s="103" t="s">
        <v>12</v>
      </c>
      <c r="G774" s="818">
        <v>12740</v>
      </c>
      <c r="H774" s="388">
        <v>1</v>
      </c>
      <c r="I774" s="812">
        <f t="shared" si="26"/>
        <v>12740</v>
      </c>
      <c r="J774" s="819">
        <v>1</v>
      </c>
      <c r="K774" s="73">
        <f t="shared" si="27"/>
        <v>12740</v>
      </c>
    </row>
    <row r="775" spans="1:11" ht="18">
      <c r="A775" s="2">
        <v>745</v>
      </c>
      <c r="B775" s="2">
        <v>136</v>
      </c>
      <c r="C775" s="3" t="s">
        <v>267</v>
      </c>
      <c r="D775" s="4"/>
      <c r="E775" s="81">
        <v>2023</v>
      </c>
      <c r="F775" s="103" t="s">
        <v>12</v>
      </c>
      <c r="G775" s="72">
        <v>165000</v>
      </c>
      <c r="H775" s="22">
        <v>1</v>
      </c>
      <c r="I775" s="812">
        <f t="shared" si="26"/>
        <v>165000</v>
      </c>
      <c r="J775" s="24">
        <v>1</v>
      </c>
      <c r="K775" s="73">
        <f t="shared" si="27"/>
        <v>165000</v>
      </c>
    </row>
    <row r="776" spans="1:11" ht="18">
      <c r="A776" s="2">
        <v>746</v>
      </c>
      <c r="B776" s="2">
        <v>137</v>
      </c>
      <c r="C776" s="3" t="s">
        <v>269</v>
      </c>
      <c r="D776" s="4"/>
      <c r="E776" s="81">
        <v>2023</v>
      </c>
      <c r="F776" s="103" t="s">
        <v>12</v>
      </c>
      <c r="G776" s="72">
        <v>410000</v>
      </c>
      <c r="H776" s="22">
        <v>3</v>
      </c>
      <c r="I776" s="812">
        <f t="shared" si="26"/>
        <v>1230000</v>
      </c>
      <c r="J776" s="24">
        <v>3</v>
      </c>
      <c r="K776" s="73">
        <f>+J776*G776</f>
        <v>1230000</v>
      </c>
    </row>
    <row r="777" spans="1:11">
      <c r="A777" s="1128"/>
      <c r="B777" s="1129"/>
      <c r="C777" s="1291" t="s">
        <v>635</v>
      </c>
      <c r="D777" s="1245"/>
      <c r="E777" s="1245"/>
      <c r="F777" s="1245"/>
      <c r="G777" s="1130"/>
      <c r="H777" s="399">
        <f>SUM(H640:H776)</f>
        <v>560</v>
      </c>
      <c r="I777" s="820">
        <f>SUM(I640:I776)</f>
        <v>493872466</v>
      </c>
      <c r="J777" s="821">
        <f>SUM(J640:J776)</f>
        <v>562</v>
      </c>
      <c r="K777" s="820">
        <f>SUM(K640:K776)</f>
        <v>493942466</v>
      </c>
    </row>
    <row r="778" spans="1:11">
      <c r="B778" s="783"/>
      <c r="C778" s="783"/>
      <c r="G778" s="784"/>
      <c r="H778" s="785"/>
      <c r="J778" s="781"/>
    </row>
    <row r="779" spans="1:11" ht="15.75">
      <c r="A779" s="104"/>
      <c r="B779" s="1277" t="s">
        <v>587</v>
      </c>
      <c r="C779" s="1277"/>
      <c r="D779" s="1277"/>
      <c r="E779" s="1277"/>
      <c r="F779" s="1277"/>
      <c r="G779" s="1277"/>
      <c r="H779" s="1277"/>
      <c r="I779" s="1277"/>
      <c r="J779" s="822"/>
      <c r="K779" s="823"/>
    </row>
    <row r="780" spans="1:11" ht="15.75">
      <c r="A780" s="74">
        <v>747</v>
      </c>
      <c r="B780" s="824">
        <v>1</v>
      </c>
      <c r="C780" s="825" t="s">
        <v>588</v>
      </c>
      <c r="D780" s="826" t="s">
        <v>589</v>
      </c>
      <c r="E780" s="827"/>
      <c r="F780" s="827" t="s">
        <v>12</v>
      </c>
      <c r="G780" s="827">
        <v>18028016</v>
      </c>
      <c r="H780" s="826">
        <v>1</v>
      </c>
      <c r="I780" s="828">
        <f t="shared" ref="I780:I815" si="28">H780*G780</f>
        <v>18028016</v>
      </c>
      <c r="J780" s="22">
        <v>1</v>
      </c>
      <c r="K780" s="21">
        <f t="shared" ref="K780:K815" si="29">J780*G780</f>
        <v>18028016</v>
      </c>
    </row>
    <row r="781" spans="1:11" ht="15.75">
      <c r="A781" s="74">
        <v>748</v>
      </c>
      <c r="B781" s="824">
        <v>2</v>
      </c>
      <c r="C781" s="825" t="s">
        <v>3175</v>
      </c>
      <c r="D781" s="826" t="s">
        <v>591</v>
      </c>
      <c r="E781" s="827"/>
      <c r="F781" s="827" t="s">
        <v>12</v>
      </c>
      <c r="G781" s="827">
        <v>53092732</v>
      </c>
      <c r="H781" s="826">
        <v>1</v>
      </c>
      <c r="I781" s="828">
        <f t="shared" si="28"/>
        <v>53092732</v>
      </c>
      <c r="J781" s="22">
        <v>1</v>
      </c>
      <c r="K781" s="21">
        <f t="shared" si="29"/>
        <v>53092732</v>
      </c>
    </row>
    <row r="782" spans="1:11" ht="15.75">
      <c r="A782" s="74">
        <v>749</v>
      </c>
      <c r="B782" s="824">
        <v>3</v>
      </c>
      <c r="C782" s="825" t="s">
        <v>590</v>
      </c>
      <c r="D782" s="826" t="s">
        <v>592</v>
      </c>
      <c r="E782" s="827"/>
      <c r="F782" s="827" t="s">
        <v>12</v>
      </c>
      <c r="G782" s="827">
        <v>92081500</v>
      </c>
      <c r="H782" s="826">
        <v>1</v>
      </c>
      <c r="I782" s="828">
        <f t="shared" si="28"/>
        <v>92081500</v>
      </c>
      <c r="J782" s="22">
        <v>1</v>
      </c>
      <c r="K782" s="21">
        <f t="shared" si="29"/>
        <v>92081500</v>
      </c>
    </row>
    <row r="783" spans="1:11" ht="15.75">
      <c r="A783" s="74">
        <v>750</v>
      </c>
      <c r="B783" s="824">
        <v>4</v>
      </c>
      <c r="C783" s="828" t="s">
        <v>593</v>
      </c>
      <c r="D783" s="826" t="s">
        <v>589</v>
      </c>
      <c r="E783" s="827"/>
      <c r="F783" s="827" t="s">
        <v>12</v>
      </c>
      <c r="G783" s="827">
        <v>21249449</v>
      </c>
      <c r="H783" s="826">
        <v>1</v>
      </c>
      <c r="I783" s="828">
        <f t="shared" si="28"/>
        <v>21249449</v>
      </c>
      <c r="J783" s="22">
        <v>1</v>
      </c>
      <c r="K783" s="21">
        <f t="shared" si="29"/>
        <v>21249449</v>
      </c>
    </row>
    <row r="784" spans="1:11" ht="15.75">
      <c r="A784" s="74">
        <v>751</v>
      </c>
      <c r="B784" s="824">
        <v>5</v>
      </c>
      <c r="C784" s="828" t="s">
        <v>594</v>
      </c>
      <c r="D784" s="826" t="s">
        <v>592</v>
      </c>
      <c r="E784" s="827"/>
      <c r="F784" s="827" t="s">
        <v>12</v>
      </c>
      <c r="G784" s="829">
        <v>156169600</v>
      </c>
      <c r="H784" s="830">
        <v>1</v>
      </c>
      <c r="I784" s="831">
        <f t="shared" si="28"/>
        <v>156169600</v>
      </c>
      <c r="J784" s="832">
        <v>1</v>
      </c>
      <c r="K784" s="833">
        <f t="shared" si="29"/>
        <v>156169600</v>
      </c>
    </row>
    <row r="785" spans="1:11" ht="31.5">
      <c r="A785" s="74">
        <v>752</v>
      </c>
      <c r="B785" s="824">
        <v>6</v>
      </c>
      <c r="C785" s="825" t="s">
        <v>595</v>
      </c>
      <c r="D785" s="826" t="s">
        <v>596</v>
      </c>
      <c r="E785" s="827"/>
      <c r="F785" s="827" t="s">
        <v>12</v>
      </c>
      <c r="G785" s="829">
        <v>8700000</v>
      </c>
      <c r="H785" s="830">
        <v>1</v>
      </c>
      <c r="I785" s="831">
        <f t="shared" si="28"/>
        <v>8700000</v>
      </c>
      <c r="J785" s="22">
        <v>1</v>
      </c>
      <c r="K785" s="21">
        <f t="shared" si="29"/>
        <v>8700000</v>
      </c>
    </row>
    <row r="786" spans="1:11" ht="31.5">
      <c r="A786" s="74">
        <v>753</v>
      </c>
      <c r="B786" s="824">
        <v>7</v>
      </c>
      <c r="C786" s="825" t="s">
        <v>597</v>
      </c>
      <c r="D786" s="826"/>
      <c r="E786" s="827" t="s">
        <v>598</v>
      </c>
      <c r="F786" s="1171" t="s">
        <v>12</v>
      </c>
      <c r="G786" s="28">
        <v>840000</v>
      </c>
      <c r="H786" s="2">
        <v>1</v>
      </c>
      <c r="I786" s="373">
        <f t="shared" si="28"/>
        <v>840000</v>
      </c>
      <c r="J786" s="2">
        <v>1</v>
      </c>
      <c r="K786" s="373">
        <f t="shared" si="29"/>
        <v>840000</v>
      </c>
    </row>
    <row r="787" spans="1:11" ht="15.75">
      <c r="A787" s="74">
        <v>754</v>
      </c>
      <c r="B787" s="824">
        <v>8</v>
      </c>
      <c r="C787" s="825" t="s">
        <v>599</v>
      </c>
      <c r="D787" s="826"/>
      <c r="E787" s="827">
        <v>2014</v>
      </c>
      <c r="F787" s="1171" t="s">
        <v>12</v>
      </c>
      <c r="G787" s="28">
        <v>42000</v>
      </c>
      <c r="H787" s="2">
        <v>1</v>
      </c>
      <c r="I787" s="373">
        <f t="shared" si="28"/>
        <v>42000</v>
      </c>
      <c r="J787" s="2">
        <v>1</v>
      </c>
      <c r="K787" s="373">
        <f t="shared" si="29"/>
        <v>42000</v>
      </c>
    </row>
    <row r="788" spans="1:11" ht="15.75">
      <c r="A788" s="74">
        <v>755</v>
      </c>
      <c r="B788" s="824">
        <v>9</v>
      </c>
      <c r="C788" s="825" t="s">
        <v>600</v>
      </c>
      <c r="D788" s="826"/>
      <c r="E788" s="827">
        <v>1987</v>
      </c>
      <c r="F788" s="1171" t="s">
        <v>12</v>
      </c>
      <c r="G788" s="28">
        <v>20000</v>
      </c>
      <c r="H788" s="2">
        <v>1</v>
      </c>
      <c r="I788" s="373">
        <f t="shared" si="28"/>
        <v>20000</v>
      </c>
      <c r="J788" s="2">
        <v>1</v>
      </c>
      <c r="K788" s="373">
        <f t="shared" si="29"/>
        <v>20000</v>
      </c>
    </row>
    <row r="789" spans="1:11" ht="15.75">
      <c r="A789" s="74">
        <v>756</v>
      </c>
      <c r="B789" s="824">
        <v>10</v>
      </c>
      <c r="C789" s="825" t="s">
        <v>601</v>
      </c>
      <c r="D789" s="826"/>
      <c r="E789" s="827">
        <v>2010</v>
      </c>
      <c r="F789" s="1171" t="s">
        <v>12</v>
      </c>
      <c r="G789" s="28">
        <v>120000</v>
      </c>
      <c r="H789" s="2">
        <v>1</v>
      </c>
      <c r="I789" s="373">
        <f t="shared" si="28"/>
        <v>120000</v>
      </c>
      <c r="J789" s="2">
        <v>1</v>
      </c>
      <c r="K789" s="373">
        <f t="shared" si="29"/>
        <v>120000</v>
      </c>
    </row>
    <row r="790" spans="1:11" ht="15.75">
      <c r="A790" s="74">
        <v>757</v>
      </c>
      <c r="B790" s="824">
        <v>11</v>
      </c>
      <c r="C790" s="825" t="s">
        <v>602</v>
      </c>
      <c r="D790" s="826"/>
      <c r="E790" s="827">
        <v>2010</v>
      </c>
      <c r="F790" s="1171" t="s">
        <v>12</v>
      </c>
      <c r="G790" s="28">
        <v>20000</v>
      </c>
      <c r="H790" s="2">
        <v>1</v>
      </c>
      <c r="I790" s="373">
        <f t="shared" si="28"/>
        <v>20000</v>
      </c>
      <c r="J790" s="2">
        <v>1</v>
      </c>
      <c r="K790" s="373">
        <f t="shared" si="29"/>
        <v>20000</v>
      </c>
    </row>
    <row r="791" spans="1:11" ht="15.75">
      <c r="A791" s="74">
        <v>758</v>
      </c>
      <c r="B791" s="824">
        <v>12</v>
      </c>
      <c r="C791" s="825" t="s">
        <v>603</v>
      </c>
      <c r="D791" s="826"/>
      <c r="E791" s="827">
        <v>2014</v>
      </c>
      <c r="F791" s="1171" t="s">
        <v>12</v>
      </c>
      <c r="G791" s="28">
        <v>10000</v>
      </c>
      <c r="H791" s="2">
        <v>1</v>
      </c>
      <c r="I791" s="373">
        <f t="shared" si="28"/>
        <v>10000</v>
      </c>
      <c r="J791" s="2">
        <v>1</v>
      </c>
      <c r="K791" s="373">
        <f t="shared" si="29"/>
        <v>10000</v>
      </c>
    </row>
    <row r="792" spans="1:11" ht="15.75">
      <c r="A792" s="74">
        <v>759</v>
      </c>
      <c r="B792" s="824">
        <v>13</v>
      </c>
      <c r="C792" s="825" t="s">
        <v>604</v>
      </c>
      <c r="D792" s="826"/>
      <c r="E792" s="827">
        <v>2015</v>
      </c>
      <c r="F792" s="1171" t="s">
        <v>12</v>
      </c>
      <c r="G792" s="28">
        <v>80000</v>
      </c>
      <c r="H792" s="2">
        <v>1</v>
      </c>
      <c r="I792" s="373">
        <f t="shared" si="28"/>
        <v>80000</v>
      </c>
      <c r="J792" s="2">
        <v>1</v>
      </c>
      <c r="K792" s="373">
        <f t="shared" si="29"/>
        <v>80000</v>
      </c>
    </row>
    <row r="793" spans="1:11" ht="15.75">
      <c r="A793" s="74">
        <v>760</v>
      </c>
      <c r="B793" s="824">
        <v>14</v>
      </c>
      <c r="C793" s="825" t="s">
        <v>605</v>
      </c>
      <c r="D793" s="826"/>
      <c r="E793" s="827">
        <v>2015</v>
      </c>
      <c r="F793" s="1171" t="s">
        <v>12</v>
      </c>
      <c r="G793" s="28">
        <v>31500</v>
      </c>
      <c r="H793" s="2">
        <v>1</v>
      </c>
      <c r="I793" s="373">
        <f t="shared" si="28"/>
        <v>31500</v>
      </c>
      <c r="J793" s="2">
        <v>1</v>
      </c>
      <c r="K793" s="373">
        <f t="shared" si="29"/>
        <v>31500</v>
      </c>
    </row>
    <row r="794" spans="1:11" ht="15.75">
      <c r="A794" s="74">
        <v>761</v>
      </c>
      <c r="B794" s="824">
        <v>15</v>
      </c>
      <c r="C794" s="825" t="s">
        <v>606</v>
      </c>
      <c r="D794" s="826"/>
      <c r="E794" s="827">
        <v>2015</v>
      </c>
      <c r="F794" s="1171" t="s">
        <v>12</v>
      </c>
      <c r="G794" s="28">
        <v>24500</v>
      </c>
      <c r="H794" s="2">
        <v>1</v>
      </c>
      <c r="I794" s="373">
        <f t="shared" si="28"/>
        <v>24500</v>
      </c>
      <c r="J794" s="2">
        <v>1</v>
      </c>
      <c r="K794" s="373">
        <f t="shared" si="29"/>
        <v>24500</v>
      </c>
    </row>
    <row r="795" spans="1:11" ht="15.75">
      <c r="A795" s="74">
        <v>762</v>
      </c>
      <c r="B795" s="824">
        <v>16</v>
      </c>
      <c r="C795" s="825" t="s">
        <v>605</v>
      </c>
      <c r="D795" s="826"/>
      <c r="E795" s="827">
        <v>2016</v>
      </c>
      <c r="F795" s="1171" t="s">
        <v>12</v>
      </c>
      <c r="G795" s="28">
        <v>84000</v>
      </c>
      <c r="H795" s="2">
        <v>1</v>
      </c>
      <c r="I795" s="373">
        <f t="shared" si="28"/>
        <v>84000</v>
      </c>
      <c r="J795" s="2">
        <v>1</v>
      </c>
      <c r="K795" s="373">
        <f t="shared" si="29"/>
        <v>84000</v>
      </c>
    </row>
    <row r="796" spans="1:11" ht="15.75">
      <c r="A796" s="74">
        <v>763</v>
      </c>
      <c r="B796" s="824">
        <v>17</v>
      </c>
      <c r="C796" s="825" t="s">
        <v>605</v>
      </c>
      <c r="D796" s="826"/>
      <c r="E796" s="827">
        <v>2016</v>
      </c>
      <c r="F796" s="1171" t="s">
        <v>12</v>
      </c>
      <c r="G796" s="28">
        <v>91000</v>
      </c>
      <c r="H796" s="2">
        <v>1</v>
      </c>
      <c r="I796" s="373">
        <f t="shared" si="28"/>
        <v>91000</v>
      </c>
      <c r="J796" s="2">
        <v>1</v>
      </c>
      <c r="K796" s="373">
        <f t="shared" si="29"/>
        <v>91000</v>
      </c>
    </row>
    <row r="797" spans="1:11" ht="15.75">
      <c r="A797" s="74">
        <v>764</v>
      </c>
      <c r="B797" s="824">
        <v>18</v>
      </c>
      <c r="C797" s="825" t="s">
        <v>607</v>
      </c>
      <c r="D797" s="826"/>
      <c r="E797" s="827">
        <v>2010</v>
      </c>
      <c r="F797" s="1171" t="s">
        <v>12</v>
      </c>
      <c r="G797" s="28">
        <v>5000</v>
      </c>
      <c r="H797" s="2">
        <v>1</v>
      </c>
      <c r="I797" s="373">
        <f t="shared" si="28"/>
        <v>5000</v>
      </c>
      <c r="J797" s="2">
        <v>1</v>
      </c>
      <c r="K797" s="373">
        <f t="shared" si="29"/>
        <v>5000</v>
      </c>
    </row>
    <row r="798" spans="1:11" ht="15.75">
      <c r="A798" s="74">
        <v>765</v>
      </c>
      <c r="B798" s="824">
        <v>19</v>
      </c>
      <c r="C798" s="825" t="s">
        <v>608</v>
      </c>
      <c r="D798" s="826"/>
      <c r="E798" s="827">
        <v>2013</v>
      </c>
      <c r="F798" s="1171" t="s">
        <v>12</v>
      </c>
      <c r="G798" s="28">
        <v>210000</v>
      </c>
      <c r="H798" s="2">
        <v>1</v>
      </c>
      <c r="I798" s="373">
        <f t="shared" si="28"/>
        <v>210000</v>
      </c>
      <c r="J798" s="2">
        <v>1</v>
      </c>
      <c r="K798" s="373">
        <f t="shared" si="29"/>
        <v>210000</v>
      </c>
    </row>
    <row r="799" spans="1:11" ht="15.75">
      <c r="A799" s="74">
        <v>766</v>
      </c>
      <c r="B799" s="824">
        <v>20</v>
      </c>
      <c r="C799" s="825" t="s">
        <v>609</v>
      </c>
      <c r="D799" s="826"/>
      <c r="E799" s="827">
        <v>2015</v>
      </c>
      <c r="F799" s="1171" t="s">
        <v>12</v>
      </c>
      <c r="G799" s="28">
        <v>40000</v>
      </c>
      <c r="H799" s="2">
        <v>1</v>
      </c>
      <c r="I799" s="373">
        <f t="shared" si="28"/>
        <v>40000</v>
      </c>
      <c r="J799" s="2">
        <v>1</v>
      </c>
      <c r="K799" s="373">
        <f t="shared" si="29"/>
        <v>40000</v>
      </c>
    </row>
    <row r="800" spans="1:11" ht="15.75">
      <c r="A800" s="74">
        <v>767</v>
      </c>
      <c r="B800" s="824">
        <v>21</v>
      </c>
      <c r="C800" s="825" t="s">
        <v>610</v>
      </c>
      <c r="D800" s="826"/>
      <c r="E800" s="827">
        <v>2016</v>
      </c>
      <c r="F800" s="1171" t="s">
        <v>12</v>
      </c>
      <c r="G800" s="28">
        <v>20000</v>
      </c>
      <c r="H800" s="2">
        <v>1</v>
      </c>
      <c r="I800" s="373">
        <f t="shared" si="28"/>
        <v>20000</v>
      </c>
      <c r="J800" s="2">
        <v>1</v>
      </c>
      <c r="K800" s="373">
        <f t="shared" si="29"/>
        <v>20000</v>
      </c>
    </row>
    <row r="801" spans="1:11" ht="15.75">
      <c r="A801" s="74">
        <v>768</v>
      </c>
      <c r="B801" s="824">
        <v>22</v>
      </c>
      <c r="C801" s="825" t="s">
        <v>611</v>
      </c>
      <c r="D801" s="826"/>
      <c r="E801" s="827">
        <v>2015</v>
      </c>
      <c r="F801" s="1171" t="s">
        <v>12</v>
      </c>
      <c r="G801" s="28">
        <v>40000</v>
      </c>
      <c r="H801" s="2">
        <v>1</v>
      </c>
      <c r="I801" s="373">
        <f t="shared" si="28"/>
        <v>40000</v>
      </c>
      <c r="J801" s="2">
        <v>1</v>
      </c>
      <c r="K801" s="373">
        <f t="shared" si="29"/>
        <v>40000</v>
      </c>
    </row>
    <row r="802" spans="1:11" ht="15.75">
      <c r="A802" s="74">
        <v>769</v>
      </c>
      <c r="B802" s="824">
        <v>23</v>
      </c>
      <c r="C802" s="825" t="s">
        <v>612</v>
      </c>
      <c r="D802" s="826"/>
      <c r="E802" s="827">
        <v>216</v>
      </c>
      <c r="F802" s="1171" t="s">
        <v>12</v>
      </c>
      <c r="G802" s="28">
        <v>49000</v>
      </c>
      <c r="H802" s="2">
        <v>1</v>
      </c>
      <c r="I802" s="373">
        <f t="shared" si="28"/>
        <v>49000</v>
      </c>
      <c r="J802" s="2">
        <v>1</v>
      </c>
      <c r="K802" s="373">
        <f t="shared" si="29"/>
        <v>49000</v>
      </c>
    </row>
    <row r="803" spans="1:11" ht="31.5">
      <c r="A803" s="74">
        <v>770</v>
      </c>
      <c r="B803" s="824">
        <v>24</v>
      </c>
      <c r="C803" s="825" t="s">
        <v>613</v>
      </c>
      <c r="D803" s="826"/>
      <c r="E803" s="827">
        <v>2016</v>
      </c>
      <c r="F803" s="1171" t="s">
        <v>12</v>
      </c>
      <c r="G803" s="28">
        <v>25000</v>
      </c>
      <c r="H803" s="2">
        <v>1</v>
      </c>
      <c r="I803" s="373">
        <f t="shared" si="28"/>
        <v>25000</v>
      </c>
      <c r="J803" s="2">
        <v>1</v>
      </c>
      <c r="K803" s="373">
        <f t="shared" si="29"/>
        <v>25000</v>
      </c>
    </row>
    <row r="804" spans="1:11" ht="15.75">
      <c r="A804" s="74">
        <v>771</v>
      </c>
      <c r="B804" s="824">
        <v>25</v>
      </c>
      <c r="C804" s="825" t="s">
        <v>614</v>
      </c>
      <c r="D804" s="826"/>
      <c r="E804" s="827">
        <v>2016</v>
      </c>
      <c r="F804" s="1171" t="s">
        <v>12</v>
      </c>
      <c r="G804" s="28">
        <v>20000</v>
      </c>
      <c r="H804" s="2">
        <v>1</v>
      </c>
      <c r="I804" s="373">
        <f t="shared" si="28"/>
        <v>20000</v>
      </c>
      <c r="J804" s="2">
        <v>1</v>
      </c>
      <c r="K804" s="373">
        <f t="shared" si="29"/>
        <v>20000</v>
      </c>
    </row>
    <row r="805" spans="1:11" ht="31.5">
      <c r="A805" s="74">
        <v>772</v>
      </c>
      <c r="B805" s="824">
        <v>26</v>
      </c>
      <c r="C805" s="825" t="s">
        <v>615</v>
      </c>
      <c r="D805" s="826"/>
      <c r="E805" s="827">
        <v>2018</v>
      </c>
      <c r="F805" s="1171" t="s">
        <v>12</v>
      </c>
      <c r="G805" s="28">
        <v>40000</v>
      </c>
      <c r="H805" s="2">
        <v>1</v>
      </c>
      <c r="I805" s="373">
        <f t="shared" si="28"/>
        <v>40000</v>
      </c>
      <c r="J805" s="2">
        <v>1</v>
      </c>
      <c r="K805" s="373">
        <f t="shared" si="29"/>
        <v>40000</v>
      </c>
    </row>
    <row r="806" spans="1:11" ht="15.75">
      <c r="A806" s="74">
        <v>773</v>
      </c>
      <c r="B806" s="824">
        <v>27</v>
      </c>
      <c r="C806" s="825" t="s">
        <v>616</v>
      </c>
      <c r="D806" s="826"/>
      <c r="E806" s="827">
        <v>2018</v>
      </c>
      <c r="F806" s="1171" t="s">
        <v>12</v>
      </c>
      <c r="G806" s="28">
        <v>25000</v>
      </c>
      <c r="H806" s="2">
        <v>1</v>
      </c>
      <c r="I806" s="373">
        <f t="shared" si="28"/>
        <v>25000</v>
      </c>
      <c r="J806" s="2">
        <v>1</v>
      </c>
      <c r="K806" s="373">
        <f t="shared" si="29"/>
        <v>25000</v>
      </c>
    </row>
    <row r="807" spans="1:11" ht="15.75">
      <c r="A807" s="74">
        <v>774</v>
      </c>
      <c r="B807" s="824">
        <v>28</v>
      </c>
      <c r="C807" s="825" t="s">
        <v>617</v>
      </c>
      <c r="D807" s="826"/>
      <c r="E807" s="827">
        <v>2018</v>
      </c>
      <c r="F807" s="1171" t="s">
        <v>12</v>
      </c>
      <c r="G807" s="28">
        <v>20000</v>
      </c>
      <c r="H807" s="2">
        <v>1</v>
      </c>
      <c r="I807" s="373">
        <f t="shared" si="28"/>
        <v>20000</v>
      </c>
      <c r="J807" s="2">
        <v>1</v>
      </c>
      <c r="K807" s="373">
        <f t="shared" si="29"/>
        <v>20000</v>
      </c>
    </row>
    <row r="808" spans="1:11" ht="31.5">
      <c r="A808" s="74">
        <v>775</v>
      </c>
      <c r="B808" s="824">
        <v>29</v>
      </c>
      <c r="C808" s="828" t="s">
        <v>618</v>
      </c>
      <c r="D808" s="826"/>
      <c r="E808" s="827">
        <v>2019</v>
      </c>
      <c r="F808" s="1171" t="s">
        <v>12</v>
      </c>
      <c r="G808" s="28">
        <v>80000</v>
      </c>
      <c r="H808" s="2">
        <v>1</v>
      </c>
      <c r="I808" s="373">
        <f t="shared" si="28"/>
        <v>80000</v>
      </c>
      <c r="J808" s="2">
        <v>1</v>
      </c>
      <c r="K808" s="373">
        <f t="shared" si="29"/>
        <v>80000</v>
      </c>
    </row>
    <row r="809" spans="1:11" ht="31.5">
      <c r="A809" s="74">
        <v>776</v>
      </c>
      <c r="B809" s="824">
        <v>30</v>
      </c>
      <c r="C809" s="828" t="s">
        <v>618</v>
      </c>
      <c r="D809" s="826"/>
      <c r="E809" s="827">
        <v>2019</v>
      </c>
      <c r="F809" s="1171" t="s">
        <v>12</v>
      </c>
      <c r="G809" s="28">
        <v>80000</v>
      </c>
      <c r="H809" s="2">
        <v>1</v>
      </c>
      <c r="I809" s="373">
        <f t="shared" si="28"/>
        <v>80000</v>
      </c>
      <c r="J809" s="2">
        <v>1</v>
      </c>
      <c r="K809" s="373">
        <f t="shared" si="29"/>
        <v>80000</v>
      </c>
    </row>
    <row r="810" spans="1:11" ht="15.75">
      <c r="A810" s="74">
        <v>777</v>
      </c>
      <c r="B810" s="824">
        <v>31</v>
      </c>
      <c r="C810" s="828" t="s">
        <v>608</v>
      </c>
      <c r="D810" s="826"/>
      <c r="E810" s="827">
        <v>2020</v>
      </c>
      <c r="F810" s="1171" t="s">
        <v>12</v>
      </c>
      <c r="G810" s="28">
        <v>524860</v>
      </c>
      <c r="H810" s="2">
        <v>1</v>
      </c>
      <c r="I810" s="373">
        <f t="shared" si="28"/>
        <v>524860</v>
      </c>
      <c r="J810" s="2">
        <v>1</v>
      </c>
      <c r="K810" s="373">
        <f t="shared" si="29"/>
        <v>524860</v>
      </c>
    </row>
    <row r="811" spans="1:11" ht="15.75">
      <c r="A811" s="74">
        <v>778</v>
      </c>
      <c r="B811" s="824">
        <v>32</v>
      </c>
      <c r="C811" s="831" t="s">
        <v>619</v>
      </c>
      <c r="D811" s="834"/>
      <c r="E811" s="1149" t="s">
        <v>620</v>
      </c>
      <c r="F811" s="1171" t="s">
        <v>12</v>
      </c>
      <c r="G811" s="28">
        <v>19017</v>
      </c>
      <c r="H811" s="2">
        <v>1</v>
      </c>
      <c r="I811" s="373">
        <f t="shared" si="28"/>
        <v>19017</v>
      </c>
      <c r="J811" s="2">
        <v>1</v>
      </c>
      <c r="K811" s="373">
        <f t="shared" si="29"/>
        <v>19017</v>
      </c>
    </row>
    <row r="812" spans="1:11" ht="15.75">
      <c r="A812" s="74">
        <v>779</v>
      </c>
      <c r="B812" s="824">
        <v>33</v>
      </c>
      <c r="C812" s="835" t="s">
        <v>619</v>
      </c>
      <c r="D812" s="836"/>
      <c r="E812" s="1150" t="s">
        <v>620</v>
      </c>
      <c r="F812" s="1171" t="s">
        <v>12</v>
      </c>
      <c r="G812" s="28">
        <v>24033</v>
      </c>
      <c r="H812" s="2">
        <v>1</v>
      </c>
      <c r="I812" s="373">
        <f t="shared" si="28"/>
        <v>24033</v>
      </c>
      <c r="J812" s="2">
        <v>1</v>
      </c>
      <c r="K812" s="373">
        <f t="shared" si="29"/>
        <v>24033</v>
      </c>
    </row>
    <row r="813" spans="1:11" ht="15.75">
      <c r="A813" s="74">
        <v>780</v>
      </c>
      <c r="B813" s="824">
        <v>34</v>
      </c>
      <c r="C813" s="828" t="s">
        <v>621</v>
      </c>
      <c r="D813" s="837"/>
      <c r="E813" s="1151">
        <v>2021</v>
      </c>
      <c r="F813" s="1171" t="s">
        <v>12</v>
      </c>
      <c r="G813" s="28">
        <v>196000</v>
      </c>
      <c r="H813" s="2">
        <v>3</v>
      </c>
      <c r="I813" s="373">
        <f t="shared" si="28"/>
        <v>588000</v>
      </c>
      <c r="J813" s="2">
        <v>3</v>
      </c>
      <c r="K813" s="373">
        <f t="shared" si="29"/>
        <v>588000</v>
      </c>
    </row>
    <row r="814" spans="1:11" ht="15.75">
      <c r="A814" s="74">
        <v>781</v>
      </c>
      <c r="B814" s="824">
        <v>35</v>
      </c>
      <c r="C814" s="828" t="s">
        <v>622</v>
      </c>
      <c r="D814" s="826"/>
      <c r="E814" s="827">
        <v>2022</v>
      </c>
      <c r="F814" s="1171" t="s">
        <v>12</v>
      </c>
      <c r="G814" s="28">
        <v>175000</v>
      </c>
      <c r="H814" s="2">
        <v>1</v>
      </c>
      <c r="I814" s="373">
        <f t="shared" si="28"/>
        <v>175000</v>
      </c>
      <c r="J814" s="2">
        <v>1</v>
      </c>
      <c r="K814" s="373">
        <f t="shared" si="29"/>
        <v>175000</v>
      </c>
    </row>
    <row r="815" spans="1:11" ht="15.75">
      <c r="A815" s="74">
        <v>782</v>
      </c>
      <c r="B815" s="824">
        <v>36</v>
      </c>
      <c r="C815" s="831" t="s">
        <v>623</v>
      </c>
      <c r="D815" s="830"/>
      <c r="E815" s="829">
        <v>2022</v>
      </c>
      <c r="F815" s="1172" t="s">
        <v>12</v>
      </c>
      <c r="G815" s="838">
        <v>49000</v>
      </c>
      <c r="H815" s="839">
        <v>2</v>
      </c>
      <c r="I815" s="840">
        <f t="shared" si="28"/>
        <v>98000</v>
      </c>
      <c r="J815" s="839">
        <v>2</v>
      </c>
      <c r="K815" s="840">
        <f t="shared" si="29"/>
        <v>98000</v>
      </c>
    </row>
    <row r="816" spans="1:11" ht="15.75">
      <c r="A816" s="74">
        <v>783</v>
      </c>
      <c r="B816" s="824">
        <v>37</v>
      </c>
      <c r="C816" s="825" t="s">
        <v>624</v>
      </c>
      <c r="D816" s="828"/>
      <c r="E816" s="1151">
        <v>2014</v>
      </c>
      <c r="F816" s="827" t="s">
        <v>12</v>
      </c>
      <c r="G816" s="827">
        <v>15000</v>
      </c>
      <c r="H816" s="826">
        <v>1</v>
      </c>
      <c r="I816" s="828">
        <v>15000</v>
      </c>
      <c r="J816" s="22">
        <v>1</v>
      </c>
      <c r="K816" s="21">
        <v>15000</v>
      </c>
    </row>
    <row r="817" spans="1:11" ht="15.75">
      <c r="A817" s="74">
        <v>784</v>
      </c>
      <c r="B817" s="824">
        <v>38</v>
      </c>
      <c r="C817" s="825" t="s">
        <v>625</v>
      </c>
      <c r="D817" s="828"/>
      <c r="E817" s="1151">
        <v>2002</v>
      </c>
      <c r="F817" s="827" t="s">
        <v>12</v>
      </c>
      <c r="G817" s="827">
        <v>8000</v>
      </c>
      <c r="H817" s="826">
        <v>1</v>
      </c>
      <c r="I817" s="828">
        <v>8000</v>
      </c>
      <c r="J817" s="22">
        <v>1</v>
      </c>
      <c r="K817" s="21">
        <v>8000</v>
      </c>
    </row>
    <row r="818" spans="1:11" ht="15.75">
      <c r="A818" s="74">
        <v>785</v>
      </c>
      <c r="B818" s="824">
        <v>39</v>
      </c>
      <c r="C818" s="825" t="s">
        <v>625</v>
      </c>
      <c r="D818" s="828"/>
      <c r="E818" s="1151">
        <v>2014</v>
      </c>
      <c r="F818" s="827" t="s">
        <v>12</v>
      </c>
      <c r="G818" s="827">
        <v>20000</v>
      </c>
      <c r="H818" s="826">
        <v>1</v>
      </c>
      <c r="I818" s="828">
        <v>20000</v>
      </c>
      <c r="J818" s="22">
        <v>1</v>
      </c>
      <c r="K818" s="21">
        <v>20000</v>
      </c>
    </row>
    <row r="819" spans="1:11" ht="15.75">
      <c r="A819" s="74">
        <v>786</v>
      </c>
      <c r="B819" s="824">
        <v>40</v>
      </c>
      <c r="C819" s="825" t="s">
        <v>626</v>
      </c>
      <c r="D819" s="828"/>
      <c r="E819" s="1151">
        <v>2015</v>
      </c>
      <c r="F819" s="827" t="s">
        <v>12</v>
      </c>
      <c r="G819" s="827">
        <v>24000</v>
      </c>
      <c r="H819" s="826">
        <v>1</v>
      </c>
      <c r="I819" s="828">
        <v>24000</v>
      </c>
      <c r="J819" s="22">
        <v>1</v>
      </c>
      <c r="K819" s="21">
        <v>24000</v>
      </c>
    </row>
    <row r="820" spans="1:11" ht="15.75">
      <c r="A820" s="74">
        <v>787</v>
      </c>
      <c r="B820" s="824">
        <v>41</v>
      </c>
      <c r="C820" s="825" t="s">
        <v>627</v>
      </c>
      <c r="D820" s="828"/>
      <c r="E820" s="1151">
        <v>2015</v>
      </c>
      <c r="F820" s="827" t="s">
        <v>12</v>
      </c>
      <c r="G820" s="827">
        <v>14000</v>
      </c>
      <c r="H820" s="826">
        <v>1</v>
      </c>
      <c r="I820" s="828">
        <v>14000</v>
      </c>
      <c r="J820" s="22">
        <v>1</v>
      </c>
      <c r="K820" s="21">
        <v>14000</v>
      </c>
    </row>
    <row r="821" spans="1:11" ht="15.75">
      <c r="A821" s="74">
        <v>788</v>
      </c>
      <c r="B821" s="1121">
        <v>42</v>
      </c>
      <c r="C821" s="841" t="s">
        <v>628</v>
      </c>
      <c r="D821" s="831"/>
      <c r="E821" s="1149">
        <v>2007</v>
      </c>
      <c r="F821" s="829" t="s">
        <v>12</v>
      </c>
      <c r="G821" s="829">
        <v>4000</v>
      </c>
      <c r="H821" s="826">
        <v>1</v>
      </c>
      <c r="I821" s="828">
        <v>4000</v>
      </c>
      <c r="J821" s="22">
        <v>1</v>
      </c>
      <c r="K821" s="21">
        <v>4000</v>
      </c>
    </row>
    <row r="822" spans="1:11" ht="15.75">
      <c r="A822" s="74">
        <v>789</v>
      </c>
      <c r="B822" s="1123">
        <v>43</v>
      </c>
      <c r="C822" s="89" t="s">
        <v>629</v>
      </c>
      <c r="D822" s="89"/>
      <c r="E822" s="32">
        <v>2018</v>
      </c>
      <c r="F822" s="1124" t="s">
        <v>12</v>
      </c>
      <c r="G822" s="1124">
        <v>20000</v>
      </c>
      <c r="H822" s="1122">
        <v>1</v>
      </c>
      <c r="I822" s="831">
        <v>20000</v>
      </c>
      <c r="J822" s="832">
        <v>1</v>
      </c>
      <c r="K822" s="833">
        <v>20000</v>
      </c>
    </row>
    <row r="823" spans="1:11" ht="24" customHeight="1">
      <c r="A823" s="1120"/>
      <c r="B823" s="1287" t="s">
        <v>635</v>
      </c>
      <c r="C823" s="1288"/>
      <c r="D823" s="1288"/>
      <c r="E823" s="1288"/>
      <c r="F823" s="1288"/>
      <c r="G823" s="1289"/>
      <c r="H823" s="397">
        <f>SUM(H780:H822)</f>
        <v>46</v>
      </c>
      <c r="I823" s="805">
        <f>SUM(I780:I822)</f>
        <v>352872207</v>
      </c>
      <c r="J823" s="842">
        <f>SUM(J780:J822)</f>
        <v>46</v>
      </c>
      <c r="K823" s="843">
        <f>SUM(K780:K822)</f>
        <v>352872207</v>
      </c>
    </row>
    <row r="824" spans="1:11" ht="306" customHeight="1">
      <c r="A824" s="844"/>
      <c r="B824" s="844"/>
      <c r="C824" s="844"/>
      <c r="D824" s="844"/>
      <c r="E824" s="1152"/>
      <c r="F824" s="1152"/>
      <c r="G824" s="844"/>
      <c r="H824" s="844"/>
      <c r="I824" s="845"/>
      <c r="J824" s="846"/>
      <c r="K824" s="847"/>
    </row>
    <row r="825" spans="1:11" ht="24" customHeight="1">
      <c r="A825" s="844"/>
      <c r="B825" s="844"/>
      <c r="C825" s="844"/>
      <c r="D825" s="844"/>
      <c r="E825" s="1152"/>
      <c r="F825" s="1152"/>
      <c r="G825" s="1101"/>
      <c r="H825" s="1235" t="s">
        <v>3182</v>
      </c>
      <c r="I825" s="1235"/>
      <c r="J825" s="1235"/>
      <c r="K825" s="847"/>
    </row>
    <row r="826" spans="1:11" ht="30.75" customHeight="1">
      <c r="A826" s="844"/>
      <c r="B826" s="844"/>
      <c r="C826" s="844"/>
      <c r="D826" s="844"/>
      <c r="E826" s="1152"/>
      <c r="F826" s="1152"/>
      <c r="G826" s="1101"/>
      <c r="H826" s="1235"/>
      <c r="I826" s="1235"/>
      <c r="J826" s="1235"/>
      <c r="K826" s="847"/>
    </row>
    <row r="827" spans="1:11">
      <c r="A827" s="844"/>
      <c r="B827" s="844"/>
      <c r="C827" s="844"/>
      <c r="D827" s="844"/>
      <c r="E827" s="1152"/>
      <c r="F827" s="1152"/>
      <c r="G827" s="1101"/>
      <c r="H827" s="1235"/>
      <c r="I827" s="1235"/>
      <c r="J827" s="1235"/>
      <c r="K827" s="847"/>
    </row>
    <row r="830" spans="1:11" ht="15.75">
      <c r="B830" s="1286" t="s">
        <v>671</v>
      </c>
      <c r="C830" s="1286"/>
      <c r="D830" s="1286"/>
      <c r="E830" s="1286"/>
      <c r="F830" s="1286"/>
      <c r="G830" s="1286"/>
      <c r="H830" s="1286"/>
      <c r="I830" s="1286"/>
    </row>
    <row r="831" spans="1:11" s="1202" customFormat="1" ht="16.5" customHeight="1">
      <c r="A831" s="1282" t="s">
        <v>3208</v>
      </c>
      <c r="B831" s="1282"/>
      <c r="C831" s="1282"/>
      <c r="D831" s="1282"/>
      <c r="E831" s="1282"/>
      <c r="F831" s="1282"/>
      <c r="G831" s="1282"/>
      <c r="H831" s="1282"/>
      <c r="I831" s="1282"/>
      <c r="J831" s="1282"/>
      <c r="K831" s="1282"/>
    </row>
    <row r="832" spans="1:11" ht="24" customHeight="1">
      <c r="A832" s="844"/>
      <c r="B832" s="133"/>
      <c r="C832" s="1260" t="s">
        <v>2589</v>
      </c>
      <c r="D832" s="1260"/>
      <c r="E832" s="1260"/>
      <c r="F832" s="1260"/>
      <c r="G832" s="1260"/>
      <c r="H832" s="1260"/>
      <c r="I832" s="1260"/>
      <c r="J832" s="1260"/>
      <c r="K832" s="847"/>
    </row>
    <row r="833" spans="1:11" s="848" customFormat="1" ht="24" customHeight="1">
      <c r="A833" s="844"/>
      <c r="B833" s="1239" t="s">
        <v>672</v>
      </c>
      <c r="C833" s="1239" t="s">
        <v>673</v>
      </c>
      <c r="D833" s="1241" t="s">
        <v>674</v>
      </c>
      <c r="E833" s="1243" t="s">
        <v>5</v>
      </c>
      <c r="F833" s="1243" t="s">
        <v>675</v>
      </c>
      <c r="G833" s="1261" t="s">
        <v>676</v>
      </c>
      <c r="H833" s="1262"/>
      <c r="I833" s="1263" t="s">
        <v>677</v>
      </c>
      <c r="J833" s="1264"/>
      <c r="K833" s="847"/>
    </row>
    <row r="834" spans="1:11" s="848" customFormat="1" ht="24" customHeight="1">
      <c r="A834" s="844"/>
      <c r="B834" s="1240"/>
      <c r="C834" s="1240"/>
      <c r="D834" s="1242"/>
      <c r="E834" s="1244"/>
      <c r="F834" s="1244"/>
      <c r="G834" s="242" t="s">
        <v>678</v>
      </c>
      <c r="H834" s="242" t="s">
        <v>679</v>
      </c>
      <c r="I834" s="148" t="s">
        <v>680</v>
      </c>
      <c r="J834" s="149" t="s">
        <v>681</v>
      </c>
      <c r="K834" s="847"/>
    </row>
    <row r="835" spans="1:11" ht="24" customHeight="1">
      <c r="A835" s="844"/>
      <c r="B835" s="136">
        <v>1</v>
      </c>
      <c r="C835" s="136" t="s">
        <v>682</v>
      </c>
      <c r="D835" s="65">
        <v>2008</v>
      </c>
      <c r="E835" s="137" t="s">
        <v>12</v>
      </c>
      <c r="F835" s="137">
        <v>15000</v>
      </c>
      <c r="G835" s="136">
        <v>1</v>
      </c>
      <c r="H835" s="137">
        <f>SUM(F835*G835)</f>
        <v>15000</v>
      </c>
      <c r="I835" s="137">
        <v>1</v>
      </c>
      <c r="J835" s="136">
        <f>H835</f>
        <v>15000</v>
      </c>
      <c r="K835" s="847"/>
    </row>
    <row r="836" spans="1:11" ht="24" customHeight="1">
      <c r="A836" s="844"/>
      <c r="B836" s="136">
        <v>2</v>
      </c>
      <c r="C836" s="136" t="s">
        <v>32</v>
      </c>
      <c r="D836" s="65">
        <v>2009</v>
      </c>
      <c r="E836" s="137" t="s">
        <v>12</v>
      </c>
      <c r="F836" s="137">
        <v>85000</v>
      </c>
      <c r="G836" s="136">
        <v>1</v>
      </c>
      <c r="H836" s="137">
        <f t="shared" ref="H836:H848" si="30">SUM(F836*G836)</f>
        <v>85000</v>
      </c>
      <c r="I836" s="137">
        <v>1</v>
      </c>
      <c r="J836" s="136">
        <f t="shared" ref="J836:J850" si="31">H836</f>
        <v>85000</v>
      </c>
      <c r="K836" s="847"/>
    </row>
    <row r="837" spans="1:11" ht="24" customHeight="1">
      <c r="A837" s="844"/>
      <c r="B837" s="136">
        <v>3</v>
      </c>
      <c r="C837" s="136" t="s">
        <v>683</v>
      </c>
      <c r="D837" s="65">
        <v>2009</v>
      </c>
      <c r="E837" s="137" t="s">
        <v>12</v>
      </c>
      <c r="F837" s="137">
        <v>20000</v>
      </c>
      <c r="G837" s="136">
        <v>1</v>
      </c>
      <c r="H837" s="137">
        <f t="shared" si="30"/>
        <v>20000</v>
      </c>
      <c r="I837" s="137">
        <v>1</v>
      </c>
      <c r="J837" s="136">
        <f t="shared" si="31"/>
        <v>20000</v>
      </c>
      <c r="K837" s="847"/>
    </row>
    <row r="838" spans="1:11" ht="24" customHeight="1">
      <c r="A838" s="844"/>
      <c r="B838" s="136">
        <v>4</v>
      </c>
      <c r="C838" s="136" t="s">
        <v>684</v>
      </c>
      <c r="D838" s="65">
        <v>2014</v>
      </c>
      <c r="E838" s="137" t="s">
        <v>12</v>
      </c>
      <c r="F838" s="137">
        <v>50000</v>
      </c>
      <c r="G838" s="136">
        <v>1</v>
      </c>
      <c r="H838" s="137">
        <f>SUM(F838*G838)</f>
        <v>50000</v>
      </c>
      <c r="I838" s="137">
        <v>1</v>
      </c>
      <c r="J838" s="136">
        <f t="shared" si="31"/>
        <v>50000</v>
      </c>
      <c r="K838" s="847"/>
    </row>
    <row r="839" spans="1:11" ht="24" customHeight="1">
      <c r="A839" s="844"/>
      <c r="B839" s="136">
        <v>5</v>
      </c>
      <c r="C839" s="136" t="s">
        <v>685</v>
      </c>
      <c r="D839" s="65">
        <v>2014</v>
      </c>
      <c r="E839" s="137" t="s">
        <v>12</v>
      </c>
      <c r="F839" s="137">
        <v>63600</v>
      </c>
      <c r="G839" s="136">
        <v>1</v>
      </c>
      <c r="H839" s="137">
        <f>SUM(F839*G839)</f>
        <v>63600</v>
      </c>
      <c r="I839" s="137">
        <v>1</v>
      </c>
      <c r="J839" s="136">
        <f t="shared" si="31"/>
        <v>63600</v>
      </c>
      <c r="K839" s="847"/>
    </row>
    <row r="840" spans="1:11" ht="24" customHeight="1">
      <c r="A840" s="844"/>
      <c r="B840" s="136">
        <v>6</v>
      </c>
      <c r="C840" s="136" t="s">
        <v>686</v>
      </c>
      <c r="D840" s="65">
        <v>2014</v>
      </c>
      <c r="E840" s="137" t="s">
        <v>12</v>
      </c>
      <c r="F840" s="137">
        <v>50000</v>
      </c>
      <c r="G840" s="136">
        <v>1</v>
      </c>
      <c r="H840" s="137">
        <f>SUM(F840*G840)</f>
        <v>50000</v>
      </c>
      <c r="I840" s="137">
        <v>1</v>
      </c>
      <c r="J840" s="136">
        <f t="shared" si="31"/>
        <v>50000</v>
      </c>
      <c r="K840" s="847"/>
    </row>
    <row r="841" spans="1:11" ht="24" customHeight="1">
      <c r="A841" s="844"/>
      <c r="B841" s="136">
        <v>7</v>
      </c>
      <c r="C841" s="136" t="s">
        <v>687</v>
      </c>
      <c r="D841" s="65">
        <v>2014</v>
      </c>
      <c r="E841" s="137" t="s">
        <v>12</v>
      </c>
      <c r="F841" s="137">
        <v>1466</v>
      </c>
      <c r="G841" s="136">
        <v>1</v>
      </c>
      <c r="H841" s="137">
        <f>SUM(F841*G841)</f>
        <v>1466</v>
      </c>
      <c r="I841" s="137">
        <v>1</v>
      </c>
      <c r="J841" s="136">
        <f t="shared" si="31"/>
        <v>1466</v>
      </c>
      <c r="K841" s="847"/>
    </row>
    <row r="842" spans="1:11" ht="24" customHeight="1">
      <c r="A842" s="844"/>
      <c r="B842" s="136">
        <v>8</v>
      </c>
      <c r="C842" s="136" t="s">
        <v>688</v>
      </c>
      <c r="D842" s="65">
        <v>2019</v>
      </c>
      <c r="E842" s="137" t="s">
        <v>12</v>
      </c>
      <c r="F842" s="137">
        <v>16250</v>
      </c>
      <c r="G842" s="136">
        <v>1</v>
      </c>
      <c r="H842" s="137">
        <f>SUM(F842*G842)</f>
        <v>16250</v>
      </c>
      <c r="I842" s="137">
        <v>1</v>
      </c>
      <c r="J842" s="136">
        <f t="shared" si="31"/>
        <v>16250</v>
      </c>
      <c r="K842" s="847"/>
    </row>
    <row r="843" spans="1:11" ht="24" customHeight="1">
      <c r="A843" s="844"/>
      <c r="B843" s="136">
        <v>9</v>
      </c>
      <c r="C843" s="136" t="s">
        <v>689</v>
      </c>
      <c r="D843" s="65">
        <v>2009</v>
      </c>
      <c r="E843" s="137" t="s">
        <v>12</v>
      </c>
      <c r="F843" s="137">
        <v>1500</v>
      </c>
      <c r="G843" s="136">
        <v>1</v>
      </c>
      <c r="H843" s="137">
        <f t="shared" si="30"/>
        <v>1500</v>
      </c>
      <c r="I843" s="137">
        <v>1</v>
      </c>
      <c r="J843" s="136">
        <f t="shared" si="31"/>
        <v>1500</v>
      </c>
      <c r="K843" s="847"/>
    </row>
    <row r="844" spans="1:11" ht="24" customHeight="1">
      <c r="A844" s="844"/>
      <c r="B844" s="136">
        <v>10</v>
      </c>
      <c r="C844" s="136" t="s">
        <v>690</v>
      </c>
      <c r="D844" s="65">
        <v>2019</v>
      </c>
      <c r="E844" s="137" t="s">
        <v>12</v>
      </c>
      <c r="F844" s="137">
        <v>21000</v>
      </c>
      <c r="G844" s="136">
        <v>1</v>
      </c>
      <c r="H844" s="137">
        <f t="shared" si="30"/>
        <v>21000</v>
      </c>
      <c r="I844" s="137">
        <v>1</v>
      </c>
      <c r="J844" s="136">
        <f t="shared" si="31"/>
        <v>21000</v>
      </c>
      <c r="K844" s="847"/>
    </row>
    <row r="845" spans="1:11" ht="24" customHeight="1">
      <c r="A845" s="844"/>
      <c r="B845" s="136">
        <v>11</v>
      </c>
      <c r="C845" s="138" t="s">
        <v>691</v>
      </c>
      <c r="D845" s="65">
        <v>2022</v>
      </c>
      <c r="E845" s="1153" t="s">
        <v>12</v>
      </c>
      <c r="F845" s="137">
        <v>80000</v>
      </c>
      <c r="G845" s="136">
        <v>1</v>
      </c>
      <c r="H845" s="137">
        <f t="shared" si="30"/>
        <v>80000</v>
      </c>
      <c r="I845" s="137">
        <v>1</v>
      </c>
      <c r="J845" s="136">
        <f t="shared" si="31"/>
        <v>80000</v>
      </c>
      <c r="K845" s="847"/>
    </row>
    <row r="846" spans="1:11" ht="24" customHeight="1">
      <c r="A846" s="844"/>
      <c r="B846" s="136">
        <v>12</v>
      </c>
      <c r="C846" s="136" t="s">
        <v>344</v>
      </c>
      <c r="D846" s="65">
        <v>2022</v>
      </c>
      <c r="E846" s="1153" t="s">
        <v>12</v>
      </c>
      <c r="F846" s="137">
        <v>182700</v>
      </c>
      <c r="G846" s="136">
        <v>1</v>
      </c>
      <c r="H846" s="137">
        <f t="shared" si="30"/>
        <v>182700</v>
      </c>
      <c r="I846" s="137">
        <v>1</v>
      </c>
      <c r="J846" s="136">
        <f t="shared" si="31"/>
        <v>182700</v>
      </c>
      <c r="K846" s="847"/>
    </row>
    <row r="847" spans="1:11" ht="24" customHeight="1">
      <c r="A847" s="844"/>
      <c r="B847" s="136">
        <v>13</v>
      </c>
      <c r="C847" s="136" t="s">
        <v>692</v>
      </c>
      <c r="D847" s="65">
        <v>2022</v>
      </c>
      <c r="E847" s="1153" t="s">
        <v>12</v>
      </c>
      <c r="F847" s="137">
        <v>3000</v>
      </c>
      <c r="G847" s="136">
        <v>12</v>
      </c>
      <c r="H847" s="137">
        <f t="shared" si="30"/>
        <v>36000</v>
      </c>
      <c r="I847" s="137">
        <v>12</v>
      </c>
      <c r="J847" s="136">
        <f t="shared" si="31"/>
        <v>36000</v>
      </c>
      <c r="K847" s="847"/>
    </row>
    <row r="848" spans="1:11" ht="24" customHeight="1">
      <c r="A848" s="844"/>
      <c r="B848" s="136">
        <v>14</v>
      </c>
      <c r="C848" s="136" t="s">
        <v>693</v>
      </c>
      <c r="D848" s="65">
        <v>2022</v>
      </c>
      <c r="E848" s="1153" t="s">
        <v>12</v>
      </c>
      <c r="F848" s="137">
        <v>20000</v>
      </c>
      <c r="G848" s="136">
        <v>2</v>
      </c>
      <c r="H848" s="137">
        <f t="shared" si="30"/>
        <v>40000</v>
      </c>
      <c r="I848" s="137">
        <v>2</v>
      </c>
      <c r="J848" s="136">
        <f t="shared" si="31"/>
        <v>40000</v>
      </c>
      <c r="K848" s="847"/>
    </row>
    <row r="849" spans="1:11" ht="24" customHeight="1">
      <c r="A849" s="844"/>
      <c r="B849" s="136">
        <v>15</v>
      </c>
      <c r="C849" s="136" t="s">
        <v>477</v>
      </c>
      <c r="D849" s="65">
        <v>2009</v>
      </c>
      <c r="E849" s="1153" t="s">
        <v>12</v>
      </c>
      <c r="F849" s="137">
        <v>24024</v>
      </c>
      <c r="G849" s="136">
        <v>2</v>
      </c>
      <c r="H849" s="137">
        <f>G849*F849</f>
        <v>48048</v>
      </c>
      <c r="I849" s="137">
        <v>2</v>
      </c>
      <c r="J849" s="136">
        <f t="shared" si="31"/>
        <v>48048</v>
      </c>
      <c r="K849" s="847"/>
    </row>
    <row r="850" spans="1:11" ht="24" customHeight="1">
      <c r="A850" s="844"/>
      <c r="B850" s="136">
        <v>16</v>
      </c>
      <c r="C850" s="20" t="s">
        <v>694</v>
      </c>
      <c r="D850" s="65">
        <v>2022</v>
      </c>
      <c r="E850" s="1153" t="s">
        <v>12</v>
      </c>
      <c r="F850" s="670">
        <v>17500</v>
      </c>
      <c r="G850" s="136">
        <v>1</v>
      </c>
      <c r="H850" s="137">
        <f>G850*F850</f>
        <v>17500</v>
      </c>
      <c r="I850" s="137">
        <v>1</v>
      </c>
      <c r="J850" s="136">
        <f t="shared" si="31"/>
        <v>17500</v>
      </c>
      <c r="K850" s="847"/>
    </row>
    <row r="851" spans="1:11" ht="24" customHeight="1">
      <c r="A851" s="844"/>
      <c r="B851" s="1236" t="s">
        <v>695</v>
      </c>
      <c r="C851" s="1237"/>
      <c r="D851" s="1238"/>
      <c r="E851" s="1154"/>
      <c r="F851" s="139"/>
      <c r="G851" s="140">
        <f>SUM(G835:G850)</f>
        <v>29</v>
      </c>
      <c r="H851" s="139">
        <f>SUM(H835:H850)</f>
        <v>728064</v>
      </c>
      <c r="I851" s="139">
        <f>SUM(I835:I850)</f>
        <v>29</v>
      </c>
      <c r="J851" s="140">
        <f>SUM(J835:J850)</f>
        <v>728064</v>
      </c>
      <c r="K851" s="847"/>
    </row>
    <row r="852" spans="1:11" ht="24" customHeight="1">
      <c r="A852" s="844"/>
      <c r="B852" s="844"/>
      <c r="C852" s="844"/>
      <c r="D852" s="844"/>
      <c r="E852" s="1152"/>
      <c r="F852" s="1152"/>
      <c r="G852" s="844"/>
      <c r="H852" s="844"/>
      <c r="I852" s="845"/>
      <c r="J852" s="846"/>
      <c r="K852" s="847"/>
    </row>
    <row r="853" spans="1:11" ht="24" customHeight="1">
      <c r="A853" s="844"/>
      <c r="B853" s="844"/>
      <c r="C853" s="844"/>
      <c r="D853" s="844"/>
      <c r="E853" s="1152"/>
      <c r="F853" s="1152"/>
      <c r="G853" s="844"/>
      <c r="H853" s="844"/>
      <c r="I853" s="845"/>
      <c r="J853" s="846"/>
      <c r="K853" s="847"/>
    </row>
    <row r="854" spans="1:11" ht="24" customHeight="1">
      <c r="A854" s="844"/>
      <c r="B854" s="844"/>
      <c r="C854" s="844"/>
      <c r="D854" s="844"/>
      <c r="E854" s="1152"/>
      <c r="F854" s="1152"/>
      <c r="G854" s="844"/>
      <c r="H854" s="1235" t="s">
        <v>3182</v>
      </c>
      <c r="I854" s="1235"/>
      <c r="J854" s="1235"/>
      <c r="K854" s="847"/>
    </row>
    <row r="855" spans="1:11" ht="24" customHeight="1">
      <c r="A855" s="844"/>
      <c r="B855" s="844"/>
      <c r="C855" s="844"/>
      <c r="D855" s="844"/>
      <c r="E855" s="1152"/>
      <c r="F855" s="1152"/>
      <c r="G855" s="844"/>
      <c r="H855" s="1235"/>
      <c r="I855" s="1235"/>
      <c r="J855" s="1235"/>
      <c r="K855" s="847"/>
    </row>
    <row r="856" spans="1:11" ht="24" customHeight="1">
      <c r="A856" s="844"/>
      <c r="B856" s="844"/>
      <c r="C856" s="844"/>
      <c r="D856" s="844"/>
      <c r="E856" s="1152"/>
      <c r="F856" s="1152"/>
      <c r="G856" s="844"/>
      <c r="H856" s="1235"/>
      <c r="I856" s="1235"/>
      <c r="J856" s="1235"/>
      <c r="K856" s="847"/>
    </row>
    <row r="857" spans="1:11">
      <c r="A857" s="844"/>
      <c r="B857" s="844"/>
      <c r="C857" s="844"/>
      <c r="D857" s="844"/>
      <c r="E857" s="1152"/>
      <c r="F857" s="1152"/>
      <c r="G857" s="844"/>
      <c r="H857" s="844"/>
      <c r="I857" s="845"/>
      <c r="J857" s="846"/>
      <c r="K857" s="847"/>
    </row>
    <row r="858" spans="1:11" ht="18">
      <c r="A858" s="844"/>
      <c r="B858" s="844"/>
      <c r="C858" s="1224" t="s">
        <v>2686</v>
      </c>
      <c r="D858" s="1224"/>
      <c r="E858" s="1224"/>
      <c r="F858" s="1224"/>
      <c r="G858" s="1224"/>
      <c r="H858" s="1224"/>
      <c r="I858" s="1224"/>
      <c r="J858" s="1224"/>
      <c r="K858" s="847"/>
    </row>
    <row r="859" spans="1:11" s="1202" customFormat="1" ht="16.5" customHeight="1">
      <c r="A859" s="1282" t="s">
        <v>3208</v>
      </c>
      <c r="B859" s="1282"/>
      <c r="C859" s="1282"/>
      <c r="D859" s="1282"/>
      <c r="E859" s="1282"/>
      <c r="F859" s="1282"/>
      <c r="G859" s="1282"/>
      <c r="H859" s="1282"/>
      <c r="I859" s="1282"/>
      <c r="J859" s="1282"/>
      <c r="K859" s="1282"/>
    </row>
    <row r="861" spans="1:11" s="848" customFormat="1" ht="22.5" customHeight="1">
      <c r="B861" s="1239" t="s">
        <v>672</v>
      </c>
      <c r="C861" s="1239" t="s">
        <v>673</v>
      </c>
      <c r="D861" s="1241" t="s">
        <v>674</v>
      </c>
      <c r="E861" s="1243" t="s">
        <v>5</v>
      </c>
      <c r="F861" s="1243" t="s">
        <v>696</v>
      </c>
      <c r="G861" s="1261" t="s">
        <v>676</v>
      </c>
      <c r="H861" s="1262"/>
      <c r="I861" s="1263" t="s">
        <v>677</v>
      </c>
      <c r="J861" s="1264"/>
    </row>
    <row r="862" spans="1:11" s="848" customFormat="1" ht="24" customHeight="1">
      <c r="A862" s="844"/>
      <c r="B862" s="1240"/>
      <c r="C862" s="1240"/>
      <c r="D862" s="1242"/>
      <c r="E862" s="1244"/>
      <c r="F862" s="1244"/>
      <c r="G862" s="242" t="s">
        <v>678</v>
      </c>
      <c r="H862" s="242" t="s">
        <v>679</v>
      </c>
      <c r="I862" s="148" t="s">
        <v>678</v>
      </c>
      <c r="J862" s="149" t="s">
        <v>697</v>
      </c>
      <c r="K862" s="847"/>
    </row>
    <row r="863" spans="1:11" ht="24" customHeight="1">
      <c r="A863" s="844"/>
      <c r="B863" s="136">
        <v>1</v>
      </c>
      <c r="C863" s="136" t="s">
        <v>698</v>
      </c>
      <c r="D863" s="65">
        <v>2008</v>
      </c>
      <c r="E863" s="137" t="s">
        <v>699</v>
      </c>
      <c r="F863" s="81">
        <v>3705</v>
      </c>
      <c r="G863" s="136">
        <v>8.77</v>
      </c>
      <c r="H863" s="137">
        <f>F863*G863</f>
        <v>32492.85</v>
      </c>
      <c r="I863" s="137">
        <v>8.77</v>
      </c>
      <c r="J863" s="136">
        <f>H863</f>
        <v>32492.85</v>
      </c>
      <c r="K863" s="847"/>
    </row>
    <row r="864" spans="1:11" ht="15.75">
      <c r="A864" s="844"/>
      <c r="B864" s="136">
        <v>2</v>
      </c>
      <c r="C864" s="136" t="s">
        <v>53</v>
      </c>
      <c r="D864" s="65">
        <v>2008</v>
      </c>
      <c r="E864" s="137" t="s">
        <v>12</v>
      </c>
      <c r="F864" s="81">
        <v>26000</v>
      </c>
      <c r="G864" s="136">
        <v>1</v>
      </c>
      <c r="H864" s="137">
        <f t="shared" ref="H864:H880" si="32">F864*G864</f>
        <v>26000</v>
      </c>
      <c r="I864" s="137">
        <v>1</v>
      </c>
      <c r="J864" s="136">
        <f t="shared" ref="J864:J880" si="33">H864</f>
        <v>26000</v>
      </c>
      <c r="K864" s="847"/>
    </row>
    <row r="865" spans="1:11" ht="15.75">
      <c r="B865" s="136">
        <v>3</v>
      </c>
      <c r="C865" s="136" t="s">
        <v>47</v>
      </c>
      <c r="D865" s="65">
        <v>2008</v>
      </c>
      <c r="E865" s="137" t="s">
        <v>12</v>
      </c>
      <c r="F865" s="81">
        <v>15000</v>
      </c>
      <c r="G865" s="136">
        <v>1</v>
      </c>
      <c r="H865" s="137">
        <f t="shared" si="32"/>
        <v>15000</v>
      </c>
      <c r="I865" s="137">
        <v>1</v>
      </c>
      <c r="J865" s="136">
        <f t="shared" si="33"/>
        <v>15000</v>
      </c>
    </row>
    <row r="866" spans="1:11" ht="24" customHeight="1">
      <c r="A866" s="844"/>
      <c r="B866" s="136">
        <v>4</v>
      </c>
      <c r="C866" s="136" t="s">
        <v>700</v>
      </c>
      <c r="D866" s="65">
        <v>2008</v>
      </c>
      <c r="E866" s="137" t="s">
        <v>12</v>
      </c>
      <c r="F866" s="81">
        <v>65000</v>
      </c>
      <c r="G866" s="136">
        <v>1</v>
      </c>
      <c r="H866" s="137">
        <f t="shared" si="32"/>
        <v>65000</v>
      </c>
      <c r="I866" s="137">
        <v>1</v>
      </c>
      <c r="J866" s="136">
        <f t="shared" si="33"/>
        <v>65000</v>
      </c>
      <c r="K866" s="847"/>
    </row>
    <row r="867" spans="1:11" ht="24" customHeight="1">
      <c r="A867" s="844"/>
      <c r="B867" s="136">
        <v>5</v>
      </c>
      <c r="C867" s="136" t="s">
        <v>701</v>
      </c>
      <c r="D867" s="65">
        <v>2008</v>
      </c>
      <c r="E867" s="137" t="s">
        <v>12</v>
      </c>
      <c r="F867" s="81">
        <v>5000</v>
      </c>
      <c r="G867" s="136">
        <v>7</v>
      </c>
      <c r="H867" s="137">
        <f t="shared" si="32"/>
        <v>35000</v>
      </c>
      <c r="I867" s="137">
        <v>7</v>
      </c>
      <c r="J867" s="136">
        <f t="shared" si="33"/>
        <v>35000</v>
      </c>
      <c r="K867" s="847"/>
    </row>
    <row r="868" spans="1:11" ht="24" customHeight="1">
      <c r="A868" s="844"/>
      <c r="B868" s="136">
        <v>6</v>
      </c>
      <c r="C868" s="136" t="s">
        <v>48</v>
      </c>
      <c r="D868" s="65">
        <v>2008</v>
      </c>
      <c r="E868" s="137" t="s">
        <v>12</v>
      </c>
      <c r="F868" s="81">
        <v>45000</v>
      </c>
      <c r="G868" s="136">
        <v>1</v>
      </c>
      <c r="H868" s="137">
        <f t="shared" si="32"/>
        <v>45000</v>
      </c>
      <c r="I868" s="137">
        <v>1</v>
      </c>
      <c r="J868" s="136">
        <f t="shared" si="33"/>
        <v>45000</v>
      </c>
      <c r="K868" s="847"/>
    </row>
    <row r="869" spans="1:11" ht="15.75">
      <c r="A869" s="844"/>
      <c r="B869" s="136">
        <v>7</v>
      </c>
      <c r="C869" s="136" t="s">
        <v>702</v>
      </c>
      <c r="D869" s="65">
        <v>2008</v>
      </c>
      <c r="E869" s="137" t="s">
        <v>12</v>
      </c>
      <c r="F869" s="81">
        <v>22750</v>
      </c>
      <c r="G869" s="136">
        <v>1</v>
      </c>
      <c r="H869" s="137">
        <f t="shared" si="32"/>
        <v>22750</v>
      </c>
      <c r="I869" s="137">
        <v>1</v>
      </c>
      <c r="J869" s="136">
        <f t="shared" si="33"/>
        <v>22750</v>
      </c>
      <c r="K869" s="847"/>
    </row>
    <row r="870" spans="1:11" ht="15.75">
      <c r="A870" s="844"/>
      <c r="B870" s="136">
        <v>8</v>
      </c>
      <c r="C870" s="136" t="s">
        <v>703</v>
      </c>
      <c r="D870" s="65">
        <v>2008</v>
      </c>
      <c r="E870" s="137" t="s">
        <v>12</v>
      </c>
      <c r="F870" s="81">
        <v>15000</v>
      </c>
      <c r="G870" s="136">
        <v>1</v>
      </c>
      <c r="H870" s="137">
        <f t="shared" si="32"/>
        <v>15000</v>
      </c>
      <c r="I870" s="137">
        <v>1</v>
      </c>
      <c r="J870" s="136">
        <f t="shared" si="33"/>
        <v>15000</v>
      </c>
      <c r="K870" s="847"/>
    </row>
    <row r="871" spans="1:11" ht="15.75">
      <c r="A871" s="844"/>
      <c r="B871" s="136">
        <v>9</v>
      </c>
      <c r="C871" s="136" t="s">
        <v>704</v>
      </c>
      <c r="D871" s="65">
        <v>2008</v>
      </c>
      <c r="E871" s="137" t="s">
        <v>12</v>
      </c>
      <c r="F871" s="81">
        <v>58500</v>
      </c>
      <c r="G871" s="136">
        <v>1</v>
      </c>
      <c r="H871" s="137">
        <f t="shared" si="32"/>
        <v>58500</v>
      </c>
      <c r="I871" s="137">
        <v>1</v>
      </c>
      <c r="J871" s="136">
        <f t="shared" si="33"/>
        <v>58500</v>
      </c>
      <c r="K871" s="847"/>
    </row>
    <row r="872" spans="1:11" ht="15.75">
      <c r="B872" s="136">
        <v>10</v>
      </c>
      <c r="C872" s="136" t="s">
        <v>705</v>
      </c>
      <c r="D872" s="65">
        <v>2008</v>
      </c>
      <c r="E872" s="137" t="s">
        <v>12</v>
      </c>
      <c r="F872" s="81">
        <v>10000</v>
      </c>
      <c r="G872" s="136">
        <v>1</v>
      </c>
      <c r="H872" s="137">
        <f t="shared" si="32"/>
        <v>10000</v>
      </c>
      <c r="I872" s="137">
        <v>1</v>
      </c>
      <c r="J872" s="136">
        <f t="shared" si="33"/>
        <v>10000</v>
      </c>
    </row>
    <row r="873" spans="1:11" ht="15.75">
      <c r="B873" s="136">
        <v>11</v>
      </c>
      <c r="C873" s="136" t="s">
        <v>706</v>
      </c>
      <c r="D873" s="65">
        <v>2008</v>
      </c>
      <c r="E873" s="137" t="s">
        <v>12</v>
      </c>
      <c r="F873" s="137">
        <v>1485</v>
      </c>
      <c r="G873" s="136">
        <v>1</v>
      </c>
      <c r="H873" s="137">
        <f t="shared" si="32"/>
        <v>1485</v>
      </c>
      <c r="I873" s="137">
        <v>1</v>
      </c>
      <c r="J873" s="136">
        <f t="shared" si="33"/>
        <v>1485</v>
      </c>
    </row>
    <row r="874" spans="1:11" ht="15" customHeight="1">
      <c r="A874" s="844"/>
      <c r="B874" s="136">
        <v>12</v>
      </c>
      <c r="C874" s="136" t="s">
        <v>706</v>
      </c>
      <c r="D874" s="65">
        <v>2008</v>
      </c>
      <c r="E874" s="137" t="s">
        <v>12</v>
      </c>
      <c r="F874" s="137">
        <v>1026</v>
      </c>
      <c r="G874" s="136">
        <v>1</v>
      </c>
      <c r="H874" s="137">
        <f t="shared" si="32"/>
        <v>1026</v>
      </c>
      <c r="I874" s="137">
        <v>1</v>
      </c>
      <c r="J874" s="136">
        <f t="shared" si="33"/>
        <v>1026</v>
      </c>
      <c r="K874" s="847"/>
    </row>
    <row r="875" spans="1:11" ht="18" customHeight="1">
      <c r="A875" s="844"/>
      <c r="B875" s="136">
        <v>13</v>
      </c>
      <c r="C875" s="136" t="s">
        <v>707</v>
      </c>
      <c r="D875" s="65">
        <v>2008</v>
      </c>
      <c r="E875" s="137" t="s">
        <v>12</v>
      </c>
      <c r="F875" s="137">
        <v>1539</v>
      </c>
      <c r="G875" s="136">
        <v>1</v>
      </c>
      <c r="H875" s="137">
        <f t="shared" si="32"/>
        <v>1539</v>
      </c>
      <c r="I875" s="137">
        <v>1</v>
      </c>
      <c r="J875" s="136">
        <f t="shared" si="33"/>
        <v>1539</v>
      </c>
      <c r="K875" s="847"/>
    </row>
    <row r="876" spans="1:11" ht="15.75">
      <c r="A876" s="844"/>
      <c r="B876" s="136">
        <v>14</v>
      </c>
      <c r="C876" s="136" t="s">
        <v>708</v>
      </c>
      <c r="D876" s="65">
        <v>2008</v>
      </c>
      <c r="E876" s="137" t="s">
        <v>12</v>
      </c>
      <c r="F876" s="137">
        <v>2808</v>
      </c>
      <c r="G876" s="136">
        <v>1</v>
      </c>
      <c r="H876" s="137">
        <f t="shared" si="32"/>
        <v>2808</v>
      </c>
      <c r="I876" s="137">
        <v>1</v>
      </c>
      <c r="J876" s="136">
        <f t="shared" si="33"/>
        <v>2808</v>
      </c>
      <c r="K876" s="847"/>
    </row>
    <row r="877" spans="1:11" ht="15.75">
      <c r="B877" s="136">
        <v>15</v>
      </c>
      <c r="C877" s="136" t="s">
        <v>709</v>
      </c>
      <c r="D877" s="65">
        <v>2008</v>
      </c>
      <c r="E877" s="137" t="s">
        <v>12</v>
      </c>
      <c r="F877" s="137">
        <v>800</v>
      </c>
      <c r="G877" s="136">
        <v>37</v>
      </c>
      <c r="H877" s="137">
        <f t="shared" si="32"/>
        <v>29600</v>
      </c>
      <c r="I877" s="137">
        <v>37</v>
      </c>
      <c r="J877" s="136">
        <f t="shared" si="33"/>
        <v>29600</v>
      </c>
    </row>
    <row r="878" spans="1:11" ht="19.5" customHeight="1">
      <c r="A878" s="844"/>
      <c r="B878" s="136">
        <v>16</v>
      </c>
      <c r="C878" s="136" t="s">
        <v>710</v>
      </c>
      <c r="D878" s="65">
        <v>2008</v>
      </c>
      <c r="E878" s="137" t="s">
        <v>12</v>
      </c>
      <c r="F878" s="137">
        <v>680</v>
      </c>
      <c r="G878" s="136">
        <v>1</v>
      </c>
      <c r="H878" s="137">
        <f t="shared" si="32"/>
        <v>680</v>
      </c>
      <c r="I878" s="137">
        <v>1</v>
      </c>
      <c r="J878" s="136">
        <f t="shared" si="33"/>
        <v>680</v>
      </c>
      <c r="K878" s="847"/>
    </row>
    <row r="879" spans="1:11" ht="24" customHeight="1">
      <c r="A879" s="844"/>
      <c r="B879" s="136">
        <v>17</v>
      </c>
      <c r="C879" s="136" t="s">
        <v>711</v>
      </c>
      <c r="D879" s="65">
        <v>2008</v>
      </c>
      <c r="E879" s="137" t="s">
        <v>12</v>
      </c>
      <c r="F879" s="137">
        <v>3750</v>
      </c>
      <c r="G879" s="136">
        <v>1</v>
      </c>
      <c r="H879" s="137">
        <f t="shared" si="32"/>
        <v>3750</v>
      </c>
      <c r="I879" s="137">
        <v>1</v>
      </c>
      <c r="J879" s="136">
        <f t="shared" si="33"/>
        <v>3750</v>
      </c>
      <c r="K879" s="847"/>
    </row>
    <row r="880" spans="1:11" ht="15.75">
      <c r="A880" s="844"/>
      <c r="B880" s="136">
        <v>18</v>
      </c>
      <c r="C880" s="136" t="s">
        <v>712</v>
      </c>
      <c r="D880" s="65">
        <v>2008</v>
      </c>
      <c r="E880" s="137" t="s">
        <v>12</v>
      </c>
      <c r="F880" s="137">
        <v>2545</v>
      </c>
      <c r="G880" s="136">
        <v>17</v>
      </c>
      <c r="H880" s="137">
        <f t="shared" si="32"/>
        <v>43265</v>
      </c>
      <c r="I880" s="137">
        <v>17</v>
      </c>
      <c r="J880" s="136">
        <f t="shared" si="33"/>
        <v>43265</v>
      </c>
      <c r="K880" s="847"/>
    </row>
    <row r="881" spans="1:11" ht="15.75">
      <c r="B881" s="1232" t="s">
        <v>713</v>
      </c>
      <c r="C881" s="1233"/>
      <c r="D881" s="1234"/>
      <c r="E881" s="1153"/>
      <c r="F881" s="137"/>
      <c r="G881" s="136">
        <f>SUM(G863:G880)</f>
        <v>83.77</v>
      </c>
      <c r="H881" s="146">
        <f>SUM(H863:H880)</f>
        <v>408895.85</v>
      </c>
      <c r="I881" s="137">
        <f>SUM(I863:I880)</f>
        <v>83.77</v>
      </c>
      <c r="J881" s="147">
        <f>SUM(J863:J880)</f>
        <v>408895.85</v>
      </c>
    </row>
    <row r="882" spans="1:11" ht="24" customHeight="1">
      <c r="A882" s="844"/>
      <c r="B882" s="844"/>
      <c r="C882" s="844"/>
      <c r="D882" s="844"/>
      <c r="E882" s="1152"/>
      <c r="F882" s="1152"/>
      <c r="G882" s="844"/>
      <c r="H882" s="844"/>
      <c r="I882" s="845"/>
      <c r="J882" s="846"/>
      <c r="K882" s="847"/>
    </row>
    <row r="883" spans="1:11" ht="157.5" customHeight="1">
      <c r="A883" s="844"/>
      <c r="B883" s="844"/>
      <c r="C883" s="844"/>
      <c r="D883" s="844"/>
      <c r="E883" s="1152"/>
      <c r="F883" s="1152"/>
      <c r="G883" s="844"/>
      <c r="H883" s="844"/>
      <c r="I883" s="845"/>
      <c r="J883" s="846"/>
      <c r="K883" s="847"/>
    </row>
    <row r="884" spans="1:11" s="1202" customFormat="1" ht="30" customHeight="1">
      <c r="A884" s="1282" t="s">
        <v>3207</v>
      </c>
      <c r="B884" s="1282"/>
      <c r="C884" s="1282"/>
      <c r="D884" s="1282"/>
      <c r="E884" s="1282"/>
      <c r="F884" s="1282"/>
      <c r="G884" s="1282"/>
      <c r="H884" s="1282"/>
      <c r="I884" s="1282"/>
      <c r="J884" s="1282"/>
      <c r="K884" s="1282"/>
    </row>
    <row r="885" spans="1:11" ht="8.25" customHeight="1">
      <c r="A885" s="844"/>
      <c r="B885" s="844"/>
      <c r="C885" s="844"/>
      <c r="D885" s="844"/>
      <c r="E885" s="1152"/>
      <c r="F885" s="1152"/>
      <c r="G885" s="844"/>
      <c r="H885" s="844"/>
      <c r="I885" s="845"/>
      <c r="J885" s="846"/>
      <c r="K885" s="847"/>
    </row>
    <row r="886" spans="1:11" hidden="1">
      <c r="A886" s="844"/>
      <c r="B886" s="844"/>
      <c r="C886" s="844"/>
      <c r="D886" s="844"/>
      <c r="E886" s="1152"/>
      <c r="F886" s="1152"/>
      <c r="G886" s="844"/>
      <c r="H886" s="844"/>
      <c r="I886" s="845"/>
      <c r="J886" s="846"/>
      <c r="K886" s="847"/>
    </row>
    <row r="887" spans="1:11" ht="15.75">
      <c r="C887" s="183" t="s">
        <v>984</v>
      </c>
      <c r="D887" s="183"/>
      <c r="E887" s="1155"/>
      <c r="F887" s="1155"/>
      <c r="G887" s="183"/>
      <c r="H887" s="183"/>
      <c r="I887" s="183"/>
      <c r="J887" s="183"/>
      <c r="K887" s="183"/>
    </row>
    <row r="888" spans="1:11" ht="15.75">
      <c r="C888" s="183" t="s">
        <v>985</v>
      </c>
      <c r="D888" s="183"/>
      <c r="E888" s="1155"/>
      <c r="F888" s="1155"/>
      <c r="G888" s="183"/>
      <c r="H888" s="183"/>
      <c r="I888" s="183"/>
      <c r="J888" s="183"/>
      <c r="K888" s="183"/>
    </row>
    <row r="889" spans="1:11" ht="15.75">
      <c r="C889" s="849" t="s">
        <v>630</v>
      </c>
      <c r="D889" s="849"/>
      <c r="E889" s="1156"/>
      <c r="F889" s="1156"/>
      <c r="G889" s="849"/>
      <c r="H889" s="849"/>
      <c r="I889" s="849"/>
      <c r="J889" s="849"/>
      <c r="K889" s="849"/>
    </row>
    <row r="890" spans="1:11" ht="15.75">
      <c r="C890" s="849"/>
      <c r="D890" s="849"/>
      <c r="E890" s="1156"/>
      <c r="F890" s="1156"/>
      <c r="G890" s="849"/>
      <c r="H890" s="849"/>
      <c r="I890" s="849"/>
      <c r="J890" s="849"/>
      <c r="K890" s="849"/>
    </row>
    <row r="891" spans="1:11" ht="15.75">
      <c r="C891" s="850" t="s">
        <v>631</v>
      </c>
      <c r="D891" s="850" t="s">
        <v>632</v>
      </c>
      <c r="E891" s="1157" t="s">
        <v>633</v>
      </c>
      <c r="F891" s="1173"/>
      <c r="G891" s="852"/>
      <c r="H891" s="851" t="s">
        <v>634</v>
      </c>
      <c r="I891" s="853"/>
      <c r="J891" s="853"/>
      <c r="K891" s="852"/>
    </row>
    <row r="892" spans="1:11">
      <c r="C892" s="854"/>
      <c r="D892" s="854"/>
      <c r="E892" s="1271" t="s">
        <v>635</v>
      </c>
      <c r="F892" s="1225" t="s">
        <v>636</v>
      </c>
      <c r="G892" s="1227"/>
      <c r="H892" s="850" t="s">
        <v>635</v>
      </c>
      <c r="I892" s="1225" t="s">
        <v>636</v>
      </c>
      <c r="J892" s="1226"/>
      <c r="K892" s="1227"/>
    </row>
    <row r="893" spans="1:11" ht="51">
      <c r="C893" s="855"/>
      <c r="D893" s="855"/>
      <c r="E893" s="1272"/>
      <c r="F893" s="1174" t="s">
        <v>637</v>
      </c>
      <c r="G893" s="856" t="s">
        <v>638</v>
      </c>
      <c r="H893" s="855"/>
      <c r="I893" s="856" t="s">
        <v>637</v>
      </c>
      <c r="J893" s="856" t="s">
        <v>638</v>
      </c>
      <c r="K893" s="856" t="s">
        <v>639</v>
      </c>
    </row>
    <row r="894" spans="1:11">
      <c r="C894" s="857">
        <v>1</v>
      </c>
      <c r="D894" s="857">
        <v>2</v>
      </c>
      <c r="E894" s="1158">
        <v>3</v>
      </c>
      <c r="F894" s="1158">
        <v>4</v>
      </c>
      <c r="G894" s="857">
        <v>5</v>
      </c>
      <c r="H894" s="857">
        <v>6</v>
      </c>
      <c r="I894" s="857">
        <v>7</v>
      </c>
      <c r="J894" s="857">
        <v>8</v>
      </c>
      <c r="K894" s="857">
        <v>9</v>
      </c>
    </row>
    <row r="895" spans="1:11" ht="15.75">
      <c r="C895" s="106" t="s">
        <v>640</v>
      </c>
      <c r="D895" s="858">
        <v>900005001186</v>
      </c>
      <c r="E895" s="113">
        <v>189500</v>
      </c>
      <c r="F895" s="113">
        <v>189500</v>
      </c>
      <c r="G895" s="108"/>
      <c r="H895" s="109"/>
      <c r="I895" s="110"/>
      <c r="J895" s="110"/>
      <c r="K895" s="110"/>
    </row>
    <row r="896" spans="1:11" ht="15.75">
      <c r="C896" s="1265" t="s">
        <v>641</v>
      </c>
      <c r="D896" s="1266"/>
      <c r="E896" s="1159">
        <f>SUM(E895:E895)</f>
        <v>189500</v>
      </c>
      <c r="F896" s="1159">
        <f>SUM(F895:F895)</f>
        <v>189500</v>
      </c>
      <c r="G896" s="859"/>
      <c r="H896" s="859"/>
      <c r="I896" s="859"/>
      <c r="J896" s="859"/>
      <c r="K896" s="859"/>
    </row>
    <row r="898" spans="3:17" ht="15.75">
      <c r="C898" s="849" t="s">
        <v>642</v>
      </c>
      <c r="D898" s="849"/>
      <c r="E898" s="1156"/>
      <c r="F898" s="1156"/>
      <c r="G898" s="849"/>
      <c r="H898" s="849"/>
      <c r="I898" s="849"/>
      <c r="J898" s="849"/>
      <c r="K898" s="849"/>
    </row>
    <row r="899" spans="3:17" ht="15.75">
      <c r="C899" s="849"/>
      <c r="D899" s="849"/>
      <c r="E899" s="1156"/>
      <c r="F899" s="1156"/>
      <c r="G899" s="849"/>
      <c r="H899" s="849"/>
      <c r="I899" s="849"/>
      <c r="J899" s="849"/>
      <c r="K899" s="849"/>
    </row>
    <row r="900" spans="3:17" ht="15.75">
      <c r="C900" s="1267" t="s">
        <v>643</v>
      </c>
      <c r="D900" s="1267" t="s">
        <v>644</v>
      </c>
      <c r="E900" s="1270" t="s">
        <v>633</v>
      </c>
      <c r="F900" s="1270"/>
      <c r="G900" s="1270"/>
      <c r="H900" s="1270" t="s">
        <v>634</v>
      </c>
      <c r="I900" s="1270"/>
      <c r="J900" s="1270"/>
      <c r="K900" s="1270"/>
    </row>
    <row r="901" spans="3:17">
      <c r="C901" s="1268"/>
      <c r="D901" s="1268"/>
      <c r="E901" s="1271" t="s">
        <v>635</v>
      </c>
      <c r="F901" s="1273" t="s">
        <v>636</v>
      </c>
      <c r="G901" s="1273"/>
      <c r="H901" s="1267" t="s">
        <v>635</v>
      </c>
      <c r="I901" s="1273" t="s">
        <v>636</v>
      </c>
      <c r="J901" s="1273"/>
      <c r="K901" s="1273"/>
    </row>
    <row r="902" spans="3:17" ht="51">
      <c r="C902" s="1269"/>
      <c r="D902" s="1269"/>
      <c r="E902" s="1272"/>
      <c r="F902" s="1174" t="s">
        <v>645</v>
      </c>
      <c r="G902" s="856" t="s">
        <v>646</v>
      </c>
      <c r="H902" s="1269"/>
      <c r="I902" s="856" t="s">
        <v>645</v>
      </c>
      <c r="J902" s="856" t="s">
        <v>646</v>
      </c>
      <c r="K902" s="856" t="s">
        <v>639</v>
      </c>
    </row>
    <row r="903" spans="3:17">
      <c r="C903" s="860">
        <v>1</v>
      </c>
      <c r="D903" s="857">
        <v>2</v>
      </c>
      <c r="E903" s="1158">
        <v>3</v>
      </c>
      <c r="F903" s="1158">
        <v>4</v>
      </c>
      <c r="G903" s="857">
        <v>5</v>
      </c>
      <c r="H903" s="857">
        <v>6</v>
      </c>
      <c r="I903" s="857">
        <v>7</v>
      </c>
      <c r="J903" s="857">
        <v>8</v>
      </c>
      <c r="K903" s="857">
        <v>9</v>
      </c>
    </row>
    <row r="904" spans="3:17" ht="15.75">
      <c r="C904" s="861" t="s">
        <v>647</v>
      </c>
      <c r="D904" s="862">
        <v>900008000490</v>
      </c>
      <c r="E904" s="788">
        <v>9239963</v>
      </c>
      <c r="F904" s="788">
        <v>9239963</v>
      </c>
      <c r="G904" s="857"/>
      <c r="H904" s="863"/>
      <c r="I904" s="857"/>
      <c r="J904" s="857"/>
      <c r="K904" s="857"/>
      <c r="O904" s="848"/>
    </row>
    <row r="905" spans="3:17" ht="15.75">
      <c r="C905" s="106" t="s">
        <v>648</v>
      </c>
      <c r="D905" s="862">
        <v>900008000490</v>
      </c>
      <c r="E905" s="113">
        <v>1356646</v>
      </c>
      <c r="F905" s="113">
        <v>1356646</v>
      </c>
      <c r="G905" s="108"/>
      <c r="H905" s="109"/>
      <c r="I905" s="110"/>
      <c r="J905" s="110"/>
      <c r="K905" s="110"/>
    </row>
    <row r="906" spans="3:17" ht="15.75">
      <c r="C906" s="111" t="s">
        <v>650</v>
      </c>
      <c r="D906" s="112">
        <v>11811100593000</v>
      </c>
      <c r="E906" s="113">
        <v>36000</v>
      </c>
      <c r="F906" s="107">
        <f>SUM(E906)</f>
        <v>36000</v>
      </c>
      <c r="G906" s="859"/>
      <c r="H906" s="859"/>
      <c r="I906" s="859"/>
      <c r="J906" s="859"/>
      <c r="K906" s="859"/>
      <c r="M906" s="848"/>
    </row>
    <row r="907" spans="3:17" ht="15.75">
      <c r="C907" s="106" t="s">
        <v>3204</v>
      </c>
      <c r="D907" s="864">
        <v>2051322014221000</v>
      </c>
      <c r="E907" s="113">
        <v>1570140</v>
      </c>
      <c r="F907" s="107">
        <f>E907</f>
        <v>1570140</v>
      </c>
      <c r="G907" s="108"/>
      <c r="H907" s="109"/>
      <c r="I907" s="110"/>
      <c r="J907" s="110"/>
      <c r="K907" s="110"/>
    </row>
    <row r="908" spans="3:17" ht="15.75">
      <c r="C908" s="106" t="s">
        <v>649</v>
      </c>
      <c r="D908" s="864">
        <v>1150002532902980</v>
      </c>
      <c r="E908" s="107">
        <v>4100000</v>
      </c>
      <c r="F908" s="107">
        <f>SUM(E908)</f>
        <v>4100000</v>
      </c>
      <c r="G908" s="108"/>
      <c r="H908" s="109"/>
      <c r="I908" s="110"/>
      <c r="J908" s="110"/>
      <c r="K908" s="110"/>
      <c r="Q908" s="848"/>
    </row>
    <row r="909" spans="3:17" ht="15.75">
      <c r="C909" s="114" t="s">
        <v>651</v>
      </c>
      <c r="D909" s="115">
        <v>220189824422</v>
      </c>
      <c r="E909" s="116">
        <v>10000</v>
      </c>
      <c r="F909" s="116">
        <f>E909</f>
        <v>10000</v>
      </c>
      <c r="G909" s="857"/>
      <c r="H909" s="857"/>
      <c r="I909" s="865"/>
      <c r="J909" s="857"/>
      <c r="K909" s="857"/>
    </row>
    <row r="910" spans="3:17" ht="15.75">
      <c r="C910" s="117" t="s">
        <v>653</v>
      </c>
      <c r="D910" s="118">
        <v>163048109645</v>
      </c>
      <c r="E910" s="113">
        <v>1014000</v>
      </c>
      <c r="F910" s="107">
        <f>E910</f>
        <v>1014000</v>
      </c>
      <c r="G910" s="859"/>
      <c r="H910" s="859"/>
      <c r="I910" s="859"/>
      <c r="J910" s="859"/>
      <c r="K910" s="859"/>
    </row>
    <row r="911" spans="3:17" ht="15.75">
      <c r="C911" s="117" t="s">
        <v>654</v>
      </c>
      <c r="D911" s="118">
        <v>220189823242000</v>
      </c>
      <c r="E911" s="113">
        <v>58880</v>
      </c>
      <c r="F911" s="107">
        <f>SUM(E911)</f>
        <v>58880</v>
      </c>
      <c r="G911" s="859"/>
      <c r="H911" s="859"/>
      <c r="I911" s="859"/>
      <c r="J911" s="859"/>
      <c r="K911" s="859"/>
    </row>
    <row r="912" spans="3:17" ht="15.75">
      <c r="C912" s="237" t="s">
        <v>1080</v>
      </c>
      <c r="D912" s="238">
        <v>220553331582000</v>
      </c>
      <c r="E912" s="113">
        <v>120000</v>
      </c>
      <c r="F912" s="107">
        <f>E912</f>
        <v>120000</v>
      </c>
      <c r="G912" s="859"/>
      <c r="H912" s="859"/>
      <c r="I912" s="859"/>
      <c r="J912" s="859"/>
      <c r="K912" s="859"/>
    </row>
    <row r="913" spans="3:11" ht="15.75">
      <c r="C913" s="237" t="s">
        <v>2684</v>
      </c>
      <c r="D913" s="238">
        <v>220203335736000</v>
      </c>
      <c r="E913" s="113">
        <v>260000</v>
      </c>
      <c r="F913" s="107">
        <f>SUM(E913)</f>
        <v>260000</v>
      </c>
      <c r="G913" s="859"/>
      <c r="H913" s="859"/>
      <c r="I913" s="859"/>
      <c r="J913" s="859"/>
      <c r="K913" s="859"/>
    </row>
    <row r="914" spans="3:11" ht="15.75">
      <c r="C914" s="237" t="s">
        <v>2685</v>
      </c>
      <c r="D914" s="238"/>
      <c r="E914" s="113">
        <v>13467015</v>
      </c>
      <c r="F914" s="107">
        <v>13467015</v>
      </c>
      <c r="G914" s="859"/>
      <c r="H914" s="859"/>
      <c r="I914" s="859"/>
      <c r="J914" s="859"/>
      <c r="K914" s="859"/>
    </row>
    <row r="915" spans="3:11" ht="15.75">
      <c r="C915" s="237" t="s">
        <v>2695</v>
      </c>
      <c r="D915" s="238">
        <v>1570021620200100</v>
      </c>
      <c r="E915" s="113">
        <v>15000</v>
      </c>
      <c r="F915" s="107">
        <f t="shared" ref="F915:F920" si="34">SUM(E915)</f>
        <v>15000</v>
      </c>
      <c r="G915" s="859"/>
      <c r="H915" s="859"/>
      <c r="I915" s="859"/>
      <c r="J915" s="859"/>
      <c r="K915" s="859"/>
    </row>
    <row r="916" spans="3:11" ht="15.75">
      <c r="C916" s="237" t="s">
        <v>2696</v>
      </c>
      <c r="D916" s="238">
        <v>2473700611340000</v>
      </c>
      <c r="E916" s="1160">
        <v>635872.5</v>
      </c>
      <c r="F916" s="1175">
        <f t="shared" si="34"/>
        <v>635872.5</v>
      </c>
      <c r="G916" s="859"/>
      <c r="H916" s="859"/>
      <c r="I916" s="859"/>
      <c r="J916" s="859"/>
      <c r="K916" s="859"/>
    </row>
    <row r="917" spans="3:11" ht="15.75">
      <c r="C917" s="237" t="s">
        <v>2697</v>
      </c>
      <c r="D917" s="238">
        <v>163004038879</v>
      </c>
      <c r="E917" s="113">
        <v>106667.1</v>
      </c>
      <c r="F917" s="107">
        <f t="shared" si="34"/>
        <v>106667.1</v>
      </c>
      <c r="G917" s="859"/>
      <c r="H917" s="859"/>
      <c r="I917" s="859"/>
      <c r="J917" s="859"/>
      <c r="K917" s="859"/>
    </row>
    <row r="918" spans="3:11" ht="15.75">
      <c r="C918" s="237" t="s">
        <v>1522</v>
      </c>
      <c r="D918" s="238">
        <v>1930004268280100</v>
      </c>
      <c r="E918" s="113">
        <v>26669</v>
      </c>
      <c r="F918" s="107">
        <f t="shared" si="34"/>
        <v>26669</v>
      </c>
      <c r="G918" s="859"/>
      <c r="H918" s="859"/>
      <c r="I918" s="859"/>
      <c r="J918" s="859"/>
      <c r="K918" s="859"/>
    </row>
    <row r="919" spans="3:11" ht="25.5">
      <c r="C919" s="237" t="s">
        <v>3206</v>
      </c>
      <c r="D919" s="238">
        <v>2474663156676120</v>
      </c>
      <c r="E919" s="874">
        <v>1004881.5</v>
      </c>
      <c r="F919" s="1175">
        <f t="shared" si="34"/>
        <v>1004881.5</v>
      </c>
      <c r="G919" s="859"/>
      <c r="H919" s="859"/>
      <c r="I919" s="859"/>
      <c r="J919" s="859"/>
      <c r="K919" s="859"/>
    </row>
    <row r="920" spans="3:11" ht="15.75">
      <c r="C920" s="237" t="s">
        <v>3202</v>
      </c>
      <c r="D920" s="238">
        <v>1150012232762790</v>
      </c>
      <c r="E920" s="113">
        <v>6106214</v>
      </c>
      <c r="F920" s="107">
        <f t="shared" si="34"/>
        <v>6106214</v>
      </c>
      <c r="G920" s="859"/>
      <c r="H920" s="859"/>
      <c r="I920" s="859"/>
      <c r="J920" s="859"/>
      <c r="K920" s="859"/>
    </row>
    <row r="921" spans="3:11" ht="15.75">
      <c r="C921" s="237" t="s">
        <v>3205</v>
      </c>
      <c r="D921" s="238">
        <v>163098331594</v>
      </c>
      <c r="E921" s="113">
        <v>2993241</v>
      </c>
      <c r="F921" s="107">
        <f t="shared" ref="F921:F923" si="35">SUM(E921)</f>
        <v>2993241</v>
      </c>
      <c r="G921" s="859"/>
      <c r="H921" s="859"/>
      <c r="I921" s="859"/>
      <c r="J921" s="859"/>
      <c r="K921" s="859"/>
    </row>
    <row r="922" spans="3:11" ht="15.75">
      <c r="C922" s="237" t="s">
        <v>3203</v>
      </c>
      <c r="D922" s="238">
        <v>11500257094970</v>
      </c>
      <c r="E922" s="113">
        <v>8000000</v>
      </c>
      <c r="F922" s="107">
        <f>SUM(E922)</f>
        <v>8000000</v>
      </c>
      <c r="G922" s="859"/>
      <c r="H922" s="859"/>
      <c r="I922" s="859"/>
      <c r="J922" s="859"/>
      <c r="K922" s="859"/>
    </row>
    <row r="923" spans="3:11" ht="15.75">
      <c r="C923" s="111" t="s">
        <v>652</v>
      </c>
      <c r="D923" s="112">
        <v>1150003095225290</v>
      </c>
      <c r="E923" s="1178">
        <v>9747336</v>
      </c>
      <c r="F923" s="107">
        <f t="shared" si="35"/>
        <v>9747336</v>
      </c>
      <c r="G923" s="859"/>
      <c r="H923" s="859"/>
      <c r="I923" s="859"/>
      <c r="J923" s="859"/>
      <c r="K923" s="859"/>
    </row>
    <row r="924" spans="3:11" ht="15.75">
      <c r="C924" s="1265" t="s">
        <v>641</v>
      </c>
      <c r="D924" s="1266"/>
      <c r="E924" s="1161">
        <f>SUM(E904:E923)</f>
        <v>59868525.100000001</v>
      </c>
      <c r="F924" s="1161">
        <f>SUM(F904:F923)</f>
        <v>59868525.100000001</v>
      </c>
      <c r="G924" s="859"/>
      <c r="H924" s="859"/>
      <c r="I924" s="859"/>
      <c r="J924" s="859"/>
      <c r="K924" s="859"/>
    </row>
    <row r="928" spans="3:11">
      <c r="C928" s="119" t="s">
        <v>655</v>
      </c>
      <c r="D928" s="119"/>
      <c r="E928" s="1162"/>
      <c r="F928" s="1162"/>
      <c r="G928" s="119"/>
      <c r="H928" s="119"/>
      <c r="I928" s="119"/>
    </row>
    <row r="929" spans="2:9">
      <c r="C929" s="119" t="s">
        <v>656</v>
      </c>
      <c r="D929" s="119"/>
      <c r="E929" s="1162"/>
      <c r="F929" s="1162"/>
      <c r="G929" s="119"/>
      <c r="H929" s="119"/>
      <c r="I929" s="119"/>
    </row>
    <row r="930" spans="2:9">
      <c r="C930" s="119" t="s">
        <v>2691</v>
      </c>
      <c r="D930" s="119"/>
      <c r="E930" s="1162"/>
      <c r="F930" s="1162"/>
      <c r="G930" s="119"/>
      <c r="H930" s="119"/>
      <c r="I930" s="119"/>
    </row>
    <row r="931" spans="2:9">
      <c r="C931" s="119" t="s">
        <v>658</v>
      </c>
      <c r="D931" s="119"/>
      <c r="E931" s="1162"/>
      <c r="F931" s="1162"/>
      <c r="G931" s="119"/>
      <c r="H931" s="119"/>
      <c r="I931" s="119"/>
    </row>
    <row r="932" spans="2:9">
      <c r="C932" s="119" t="s">
        <v>2692</v>
      </c>
      <c r="D932" s="119"/>
      <c r="E932" s="1162"/>
      <c r="F932" s="1162"/>
      <c r="G932" s="119"/>
      <c r="H932" s="119"/>
      <c r="I932" s="119"/>
    </row>
    <row r="933" spans="2:9">
      <c r="C933" s="120"/>
      <c r="D933" s="120"/>
      <c r="E933" s="1114"/>
      <c r="F933" s="1114"/>
      <c r="G933" s="120"/>
      <c r="H933" s="120"/>
      <c r="I933" s="120"/>
    </row>
    <row r="934" spans="2:9">
      <c r="C934" s="120" t="s">
        <v>660</v>
      </c>
      <c r="D934" s="120"/>
      <c r="E934" s="1114"/>
      <c r="F934" s="1114"/>
      <c r="G934" s="120"/>
      <c r="H934" s="120"/>
      <c r="I934" s="120"/>
    </row>
    <row r="935" spans="2:9">
      <c r="B935" s="866"/>
      <c r="C935" s="866"/>
      <c r="D935" s="866"/>
      <c r="E935" s="1163"/>
      <c r="F935" s="1163"/>
      <c r="G935" s="866"/>
      <c r="H935" s="866"/>
      <c r="I935" s="866"/>
    </row>
    <row r="936" spans="2:9" ht="15" customHeight="1">
      <c r="B936" s="1274" t="s">
        <v>1</v>
      </c>
      <c r="C936" s="1256" t="s">
        <v>661</v>
      </c>
      <c r="D936" s="1256" t="s">
        <v>662</v>
      </c>
      <c r="E936" s="1258" t="s">
        <v>663</v>
      </c>
      <c r="F936" s="1275" t="s">
        <v>664</v>
      </c>
      <c r="G936" s="1276"/>
      <c r="H936" s="1274" t="s">
        <v>665</v>
      </c>
      <c r="I936" s="1274"/>
    </row>
    <row r="937" spans="2:9" ht="45">
      <c r="B937" s="1274"/>
      <c r="C937" s="1257"/>
      <c r="D937" s="1257"/>
      <c r="E937" s="1259"/>
      <c r="F937" s="1176" t="s">
        <v>666</v>
      </c>
      <c r="G937" s="867" t="s">
        <v>667</v>
      </c>
      <c r="H937" s="868" t="s">
        <v>668</v>
      </c>
      <c r="I937" s="868" t="s">
        <v>669</v>
      </c>
    </row>
    <row r="938" spans="2:9">
      <c r="B938" s="869">
        <v>1</v>
      </c>
      <c r="C938" s="870">
        <v>2</v>
      </c>
      <c r="D938" s="870">
        <v>3</v>
      </c>
      <c r="E938" s="1164">
        <v>4</v>
      </c>
      <c r="F938" s="1164">
        <v>5</v>
      </c>
      <c r="G938" s="870">
        <v>6</v>
      </c>
      <c r="H938" s="869">
        <v>7</v>
      </c>
      <c r="I938" s="869">
        <v>8</v>
      </c>
    </row>
    <row r="939" spans="2:9" ht="15.75">
      <c r="B939" s="234">
        <v>1</v>
      </c>
      <c r="C939" s="128" t="s">
        <v>670</v>
      </c>
      <c r="D939" s="128">
        <v>900115101016</v>
      </c>
      <c r="E939" s="1165"/>
      <c r="F939" s="1177">
        <v>71361142.700000003</v>
      </c>
      <c r="G939" s="129">
        <v>71361142.700000003</v>
      </c>
      <c r="H939" s="130"/>
      <c r="I939" s="234"/>
    </row>
    <row r="940" spans="2:9" ht="15.75">
      <c r="B940" s="234">
        <v>2</v>
      </c>
      <c r="C940" s="128" t="s">
        <v>670</v>
      </c>
      <c r="D940" s="128">
        <v>900115101024</v>
      </c>
      <c r="E940" s="1165"/>
      <c r="F940" s="1177">
        <v>697295263.5</v>
      </c>
      <c r="G940" s="129">
        <v>697295263.5</v>
      </c>
      <c r="H940" s="130"/>
      <c r="I940" s="234"/>
    </row>
  </sheetData>
  <mergeCells count="68">
    <mergeCell ref="A3:K3"/>
    <mergeCell ref="A8:K8"/>
    <mergeCell ref="A4:K4"/>
    <mergeCell ref="B830:I830"/>
    <mergeCell ref="A831:K831"/>
    <mergeCell ref="B823:G823"/>
    <mergeCell ref="E598:F598"/>
    <mergeCell ref="B636:F636"/>
    <mergeCell ref="C777:F777"/>
    <mergeCell ref="A5:K5"/>
    <mergeCell ref="C6:C7"/>
    <mergeCell ref="D6:D7"/>
    <mergeCell ref="E6:E7"/>
    <mergeCell ref="F6:F7"/>
    <mergeCell ref="B936:B937"/>
    <mergeCell ref="F936:G936"/>
    <mergeCell ref="H936:I936"/>
    <mergeCell ref="C924:D924"/>
    <mergeCell ref="C460:K460"/>
    <mergeCell ref="B779:I779"/>
    <mergeCell ref="B639:K639"/>
    <mergeCell ref="C496:G496"/>
    <mergeCell ref="I901:K901"/>
    <mergeCell ref="F892:G892"/>
    <mergeCell ref="G861:H861"/>
    <mergeCell ref="I861:J861"/>
    <mergeCell ref="B833:B834"/>
    <mergeCell ref="C833:C834"/>
    <mergeCell ref="D833:D834"/>
    <mergeCell ref="E892:E893"/>
    <mergeCell ref="H1:K1"/>
    <mergeCell ref="C936:C937"/>
    <mergeCell ref="D936:D937"/>
    <mergeCell ref="E936:E937"/>
    <mergeCell ref="C832:J832"/>
    <mergeCell ref="G833:H833"/>
    <mergeCell ref="I833:J833"/>
    <mergeCell ref="C896:D896"/>
    <mergeCell ref="C900:C902"/>
    <mergeCell ref="D900:D902"/>
    <mergeCell ref="E900:G900"/>
    <mergeCell ref="H900:K900"/>
    <mergeCell ref="E901:E902"/>
    <mergeCell ref="F901:G901"/>
    <mergeCell ref="H901:H902"/>
    <mergeCell ref="H825:J827"/>
    <mergeCell ref="G6:G7"/>
    <mergeCell ref="H6:I6"/>
    <mergeCell ref="J6:K6"/>
    <mergeCell ref="A6:B7"/>
    <mergeCell ref="F833:F834"/>
    <mergeCell ref="E833:E834"/>
    <mergeCell ref="C858:J858"/>
    <mergeCell ref="I892:K892"/>
    <mergeCell ref="A320:G320"/>
    <mergeCell ref="C363:K363"/>
    <mergeCell ref="B881:D881"/>
    <mergeCell ref="H854:J856"/>
    <mergeCell ref="B851:D851"/>
    <mergeCell ref="B861:B862"/>
    <mergeCell ref="C861:C862"/>
    <mergeCell ref="D861:D862"/>
    <mergeCell ref="E861:E862"/>
    <mergeCell ref="F861:F862"/>
    <mergeCell ref="B360:F360"/>
    <mergeCell ref="B458:F458"/>
    <mergeCell ref="A859:K859"/>
    <mergeCell ref="A884:K884"/>
  </mergeCells>
  <pageMargins left="0" right="0" top="0.37" bottom="0.22" header="0" footer="0"/>
  <pageSetup paperSize="9" scale="6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7"/>
  <sheetViews>
    <sheetView workbookViewId="0">
      <selection activeCell="A8" sqref="A8:XFD9"/>
    </sheetView>
  </sheetViews>
  <sheetFormatPr defaultRowHeight="15"/>
  <cols>
    <col min="1" max="1" width="7.5703125" customWidth="1"/>
    <col min="2" max="2" width="27.28515625" customWidth="1"/>
    <col min="3" max="3" width="17.140625" customWidth="1"/>
    <col min="4" max="4" width="12.42578125" customWidth="1"/>
    <col min="5" max="5" width="11" customWidth="1"/>
    <col min="7" max="7" width="13.5703125" customWidth="1"/>
    <col min="8" max="8" width="12.5703125" customWidth="1"/>
    <col min="9" max="9" width="14.7109375" customWidth="1"/>
    <col min="10" max="10" width="14.140625" customWidth="1"/>
  </cols>
  <sheetData>
    <row r="1" spans="1:10" ht="24.75" customHeight="1">
      <c r="G1" s="941"/>
      <c r="H1" s="1235" t="s">
        <v>3193</v>
      </c>
      <c r="I1" s="1235"/>
      <c r="J1" s="1235"/>
    </row>
    <row r="2" spans="1:10">
      <c r="G2" s="941"/>
      <c r="H2" s="1235"/>
      <c r="I2" s="1235"/>
      <c r="J2" s="1235"/>
    </row>
    <row r="3" spans="1:10">
      <c r="G3" s="941"/>
      <c r="H3" s="1235"/>
      <c r="I3" s="1235"/>
      <c r="J3" s="1235"/>
    </row>
    <row r="4" spans="1:10">
      <c r="G4" s="941"/>
      <c r="H4" s="941"/>
      <c r="I4" s="941"/>
      <c r="J4" s="941"/>
    </row>
    <row r="7" spans="1:10" ht="18">
      <c r="B7" s="1457" t="s">
        <v>3229</v>
      </c>
      <c r="C7" s="1457"/>
      <c r="D7" s="1457"/>
      <c r="E7" s="1457"/>
      <c r="F7" s="1457"/>
      <c r="G7" s="1457"/>
      <c r="H7" s="1457"/>
    </row>
    <row r="8" spans="1:10" ht="15.75">
      <c r="A8" s="150" t="s">
        <v>3225</v>
      </c>
      <c r="B8" s="150"/>
      <c r="C8" s="151"/>
      <c r="D8" s="151"/>
      <c r="E8" s="152"/>
      <c r="F8" s="150"/>
      <c r="G8" s="152"/>
      <c r="H8" s="153"/>
      <c r="I8" s="154"/>
    </row>
    <row r="9" spans="1:10" ht="15.75">
      <c r="A9" s="155" t="s">
        <v>3226</v>
      </c>
      <c r="B9" s="155"/>
      <c r="C9" s="155"/>
      <c r="D9" s="155"/>
      <c r="E9" s="155"/>
      <c r="F9" s="155"/>
      <c r="G9" s="155"/>
      <c r="H9" s="155"/>
      <c r="I9" s="155"/>
    </row>
    <row r="10" spans="1:10" ht="15.75">
      <c r="A10" s="133"/>
      <c r="B10" s="133"/>
      <c r="C10" s="133"/>
      <c r="D10" s="133"/>
      <c r="E10" s="133"/>
      <c r="F10" s="697"/>
      <c r="G10" s="697"/>
      <c r="H10" s="697"/>
      <c r="I10" s="697"/>
    </row>
    <row r="11" spans="1:10" ht="21" customHeight="1">
      <c r="A11" s="1348" t="s">
        <v>672</v>
      </c>
      <c r="B11" s="1348" t="s">
        <v>673</v>
      </c>
      <c r="C11" s="1332" t="s">
        <v>716</v>
      </c>
      <c r="D11" s="1348" t="s">
        <v>5</v>
      </c>
      <c r="E11" s="1348" t="s">
        <v>718</v>
      </c>
      <c r="F11" s="1344" t="s">
        <v>676</v>
      </c>
      <c r="G11" s="1345"/>
      <c r="H11" s="1436" t="s">
        <v>677</v>
      </c>
      <c r="I11" s="1437"/>
    </row>
    <row r="12" spans="1:10" ht="21">
      <c r="A12" s="1349"/>
      <c r="B12" s="1349"/>
      <c r="C12" s="1333"/>
      <c r="D12" s="1349"/>
      <c r="E12" s="1349"/>
      <c r="F12" s="178" t="s">
        <v>678</v>
      </c>
      <c r="G12" s="178" t="s">
        <v>679</v>
      </c>
      <c r="H12" s="698" t="s">
        <v>719</v>
      </c>
      <c r="I12" s="177" t="s">
        <v>720</v>
      </c>
    </row>
    <row r="13" spans="1:10" ht="31.5">
      <c r="A13" s="33">
        <v>1</v>
      </c>
      <c r="B13" s="699" t="s">
        <v>2559</v>
      </c>
      <c r="C13" s="33">
        <v>2008</v>
      </c>
      <c r="D13" s="33" t="s">
        <v>12</v>
      </c>
      <c r="E13" s="34">
        <v>18343</v>
      </c>
      <c r="F13" s="33">
        <v>448</v>
      </c>
      <c r="G13" s="34">
        <f>E13*F13</f>
        <v>8217664</v>
      </c>
      <c r="H13" s="33">
        <v>448</v>
      </c>
      <c r="I13" s="33">
        <f>SUM(G13)</f>
        <v>8217664</v>
      </c>
    </row>
    <row r="14" spans="1:10" ht="15.75">
      <c r="A14" s="33">
        <v>2</v>
      </c>
      <c r="B14" s="699" t="s">
        <v>467</v>
      </c>
      <c r="C14" s="33">
        <v>2012</v>
      </c>
      <c r="D14" s="33" t="s">
        <v>12</v>
      </c>
      <c r="E14" s="34">
        <v>93600</v>
      </c>
      <c r="F14" s="33">
        <v>1</v>
      </c>
      <c r="G14" s="34">
        <f t="shared" ref="G14:G42" si="0">E14*F14</f>
        <v>93600</v>
      </c>
      <c r="H14" s="33">
        <v>1</v>
      </c>
      <c r="I14" s="33">
        <f t="shared" ref="I14:I42" si="1">SUM(G14)</f>
        <v>93600</v>
      </c>
    </row>
    <row r="15" spans="1:10" ht="15.75">
      <c r="A15" s="33">
        <v>3</v>
      </c>
      <c r="B15" s="699" t="s">
        <v>2560</v>
      </c>
      <c r="C15" s="33">
        <v>2012</v>
      </c>
      <c r="D15" s="33" t="s">
        <v>12</v>
      </c>
      <c r="E15" s="34">
        <v>31200</v>
      </c>
      <c r="F15" s="33">
        <v>2</v>
      </c>
      <c r="G15" s="34">
        <f t="shared" si="0"/>
        <v>62400</v>
      </c>
      <c r="H15" s="33">
        <v>2</v>
      </c>
      <c r="I15" s="33">
        <f t="shared" si="1"/>
        <v>62400</v>
      </c>
    </row>
    <row r="16" spans="1:10" ht="15.75">
      <c r="A16" s="33">
        <v>4</v>
      </c>
      <c r="B16" s="699" t="s">
        <v>477</v>
      </c>
      <c r="C16" s="33">
        <v>2012</v>
      </c>
      <c r="D16" s="33" t="s">
        <v>12</v>
      </c>
      <c r="E16" s="34">
        <v>46800</v>
      </c>
      <c r="F16" s="33">
        <v>2</v>
      </c>
      <c r="G16" s="34">
        <f t="shared" si="0"/>
        <v>93600</v>
      </c>
      <c r="H16" s="33">
        <v>2</v>
      </c>
      <c r="I16" s="33">
        <f t="shared" si="1"/>
        <v>93600</v>
      </c>
    </row>
    <row r="17" spans="1:9" ht="15.75">
      <c r="A17" s="33">
        <v>5</v>
      </c>
      <c r="B17" s="699" t="s">
        <v>2561</v>
      </c>
      <c r="C17" s="33">
        <v>2012</v>
      </c>
      <c r="D17" s="33" t="s">
        <v>12</v>
      </c>
      <c r="E17" s="34">
        <v>15600</v>
      </c>
      <c r="F17" s="33">
        <v>3</v>
      </c>
      <c r="G17" s="34">
        <f t="shared" si="0"/>
        <v>46800</v>
      </c>
      <c r="H17" s="33">
        <v>3</v>
      </c>
      <c r="I17" s="33">
        <f t="shared" si="1"/>
        <v>46800</v>
      </c>
    </row>
    <row r="18" spans="1:9" ht="15.75">
      <c r="A18" s="33">
        <v>6</v>
      </c>
      <c r="B18" s="699" t="s">
        <v>184</v>
      </c>
      <c r="C18" s="33">
        <v>2012</v>
      </c>
      <c r="D18" s="33" t="s">
        <v>12</v>
      </c>
      <c r="E18" s="34">
        <v>9750</v>
      </c>
      <c r="F18" s="33">
        <v>12</v>
      </c>
      <c r="G18" s="34">
        <f t="shared" si="0"/>
        <v>117000</v>
      </c>
      <c r="H18" s="33">
        <v>12</v>
      </c>
      <c r="I18" s="33">
        <f t="shared" si="1"/>
        <v>117000</v>
      </c>
    </row>
    <row r="19" spans="1:9" ht="31.5">
      <c r="A19" s="33">
        <v>7</v>
      </c>
      <c r="B19" s="699" t="s">
        <v>2562</v>
      </c>
      <c r="C19" s="33">
        <v>2012</v>
      </c>
      <c r="D19" s="33" t="s">
        <v>761</v>
      </c>
      <c r="E19" s="34">
        <v>2925</v>
      </c>
      <c r="F19" s="33">
        <v>105</v>
      </c>
      <c r="G19" s="34">
        <f t="shared" si="0"/>
        <v>307125</v>
      </c>
      <c r="H19" s="33">
        <v>105</v>
      </c>
      <c r="I19" s="33">
        <f t="shared" si="1"/>
        <v>307125</v>
      </c>
    </row>
    <row r="20" spans="1:9" ht="31.5">
      <c r="A20" s="33">
        <v>8</v>
      </c>
      <c r="B20" s="699" t="s">
        <v>2563</v>
      </c>
      <c r="C20" s="33">
        <v>2012</v>
      </c>
      <c r="D20" s="33" t="s">
        <v>761</v>
      </c>
      <c r="E20" s="34">
        <v>1950</v>
      </c>
      <c r="F20" s="33">
        <v>50</v>
      </c>
      <c r="G20" s="34">
        <f t="shared" si="0"/>
        <v>97500</v>
      </c>
      <c r="H20" s="33">
        <v>50</v>
      </c>
      <c r="I20" s="33">
        <f t="shared" si="1"/>
        <v>97500</v>
      </c>
    </row>
    <row r="21" spans="1:9" ht="31.5">
      <c r="A21" s="33">
        <v>9</v>
      </c>
      <c r="B21" s="699" t="s">
        <v>2564</v>
      </c>
      <c r="C21" s="33">
        <v>2012</v>
      </c>
      <c r="D21" s="33" t="s">
        <v>761</v>
      </c>
      <c r="E21" s="34">
        <v>390</v>
      </c>
      <c r="F21" s="33">
        <v>50</v>
      </c>
      <c r="G21" s="34">
        <f t="shared" si="0"/>
        <v>19500</v>
      </c>
      <c r="H21" s="33">
        <v>50</v>
      </c>
      <c r="I21" s="33">
        <f t="shared" si="1"/>
        <v>19500</v>
      </c>
    </row>
    <row r="22" spans="1:9" ht="31.5">
      <c r="A22" s="33">
        <v>10</v>
      </c>
      <c r="B22" s="699" t="s">
        <v>2565</v>
      </c>
      <c r="C22" s="33">
        <v>2012</v>
      </c>
      <c r="D22" s="33" t="s">
        <v>761</v>
      </c>
      <c r="E22" s="34">
        <v>2275</v>
      </c>
      <c r="F22" s="33">
        <v>22.5</v>
      </c>
      <c r="G22" s="34">
        <f t="shared" si="0"/>
        <v>51187.5</v>
      </c>
      <c r="H22" s="33">
        <v>22.5</v>
      </c>
      <c r="I22" s="33">
        <f t="shared" si="1"/>
        <v>51187.5</v>
      </c>
    </row>
    <row r="23" spans="1:9" ht="15.75">
      <c r="A23" s="33">
        <v>11</v>
      </c>
      <c r="B23" s="699" t="s">
        <v>2566</v>
      </c>
      <c r="C23" s="33">
        <v>2012</v>
      </c>
      <c r="D23" s="33" t="s">
        <v>761</v>
      </c>
      <c r="E23" s="34">
        <v>2275</v>
      </c>
      <c r="F23" s="33">
        <v>171.8</v>
      </c>
      <c r="G23" s="34">
        <f t="shared" si="0"/>
        <v>390845</v>
      </c>
      <c r="H23" s="33">
        <v>171.8</v>
      </c>
      <c r="I23" s="33">
        <f t="shared" si="1"/>
        <v>390845</v>
      </c>
    </row>
    <row r="24" spans="1:9" ht="15.75">
      <c r="A24" s="33">
        <v>12</v>
      </c>
      <c r="B24" s="699" t="s">
        <v>2567</v>
      </c>
      <c r="C24" s="33">
        <v>2012</v>
      </c>
      <c r="D24" s="33" t="s">
        <v>12</v>
      </c>
      <c r="E24" s="34">
        <v>9750</v>
      </c>
      <c r="F24" s="33">
        <v>2</v>
      </c>
      <c r="G24" s="34">
        <f t="shared" si="0"/>
        <v>19500</v>
      </c>
      <c r="H24" s="33">
        <v>2</v>
      </c>
      <c r="I24" s="33">
        <f t="shared" si="1"/>
        <v>19500</v>
      </c>
    </row>
    <row r="25" spans="1:9" ht="15.75">
      <c r="A25" s="33">
        <v>13</v>
      </c>
      <c r="B25" s="699" t="s">
        <v>2568</v>
      </c>
      <c r="C25" s="33">
        <v>2012</v>
      </c>
      <c r="D25" s="33" t="s">
        <v>12</v>
      </c>
      <c r="E25" s="34">
        <v>9750</v>
      </c>
      <c r="F25" s="33">
        <v>1</v>
      </c>
      <c r="G25" s="34">
        <f t="shared" si="0"/>
        <v>9750</v>
      </c>
      <c r="H25" s="33">
        <v>1</v>
      </c>
      <c r="I25" s="33">
        <f t="shared" si="1"/>
        <v>9750</v>
      </c>
    </row>
    <row r="26" spans="1:9" ht="15.75">
      <c r="A26" s="33">
        <v>14</v>
      </c>
      <c r="B26" s="699" t="s">
        <v>2569</v>
      </c>
      <c r="C26" s="33">
        <v>2012</v>
      </c>
      <c r="D26" s="33" t="s">
        <v>12</v>
      </c>
      <c r="E26" s="34">
        <v>22750</v>
      </c>
      <c r="F26" s="33">
        <v>1</v>
      </c>
      <c r="G26" s="34">
        <f t="shared" si="0"/>
        <v>22750</v>
      </c>
      <c r="H26" s="33">
        <v>1</v>
      </c>
      <c r="I26" s="33">
        <f t="shared" si="1"/>
        <v>22750</v>
      </c>
    </row>
    <row r="27" spans="1:9" ht="15.75">
      <c r="A27" s="33">
        <v>15</v>
      </c>
      <c r="B27" s="699" t="s">
        <v>1426</v>
      </c>
      <c r="C27" s="33">
        <v>2012</v>
      </c>
      <c r="D27" s="33" t="s">
        <v>12</v>
      </c>
      <c r="E27" s="34">
        <v>4875</v>
      </c>
      <c r="F27" s="33">
        <v>2</v>
      </c>
      <c r="G27" s="34">
        <f t="shared" si="0"/>
        <v>9750</v>
      </c>
      <c r="H27" s="33">
        <v>2</v>
      </c>
      <c r="I27" s="33">
        <f t="shared" si="1"/>
        <v>9750</v>
      </c>
    </row>
    <row r="28" spans="1:9" ht="15.75">
      <c r="A28" s="33">
        <v>16</v>
      </c>
      <c r="B28" s="699" t="s">
        <v>2415</v>
      </c>
      <c r="C28" s="33">
        <v>2012</v>
      </c>
      <c r="D28" s="33" t="s">
        <v>12</v>
      </c>
      <c r="E28" s="34">
        <v>6500</v>
      </c>
      <c r="F28" s="33">
        <v>2</v>
      </c>
      <c r="G28" s="34">
        <f t="shared" si="0"/>
        <v>13000</v>
      </c>
      <c r="H28" s="33">
        <v>2</v>
      </c>
      <c r="I28" s="33">
        <f t="shared" si="1"/>
        <v>13000</v>
      </c>
    </row>
    <row r="29" spans="1:9" ht="31.5">
      <c r="A29" s="33">
        <v>17</v>
      </c>
      <c r="B29" s="699" t="s">
        <v>2570</v>
      </c>
      <c r="C29" s="33">
        <v>2012</v>
      </c>
      <c r="D29" s="33" t="s">
        <v>12</v>
      </c>
      <c r="E29" s="34">
        <v>35750</v>
      </c>
      <c r="F29" s="33">
        <v>1</v>
      </c>
      <c r="G29" s="34">
        <f t="shared" si="0"/>
        <v>35750</v>
      </c>
      <c r="H29" s="33">
        <v>1</v>
      </c>
      <c r="I29" s="33">
        <f t="shared" si="1"/>
        <v>35750</v>
      </c>
    </row>
    <row r="30" spans="1:9" ht="15.75">
      <c r="A30" s="33">
        <v>18</v>
      </c>
      <c r="B30" s="699" t="s">
        <v>477</v>
      </c>
      <c r="C30" s="33">
        <v>2012</v>
      </c>
      <c r="D30" s="33" t="s">
        <v>12</v>
      </c>
      <c r="E30" s="34">
        <v>45500</v>
      </c>
      <c r="F30" s="33">
        <v>1</v>
      </c>
      <c r="G30" s="34">
        <f t="shared" si="0"/>
        <v>45500</v>
      </c>
      <c r="H30" s="33">
        <v>1</v>
      </c>
      <c r="I30" s="33">
        <f t="shared" si="1"/>
        <v>45500</v>
      </c>
    </row>
    <row r="31" spans="1:9" ht="31.5">
      <c r="A31" s="33">
        <v>19</v>
      </c>
      <c r="B31" s="699" t="s">
        <v>2571</v>
      </c>
      <c r="C31" s="33">
        <v>2012</v>
      </c>
      <c r="D31" s="33" t="s">
        <v>12</v>
      </c>
      <c r="E31" s="34">
        <v>81250</v>
      </c>
      <c r="F31" s="33">
        <v>1</v>
      </c>
      <c r="G31" s="34">
        <f t="shared" si="0"/>
        <v>81250</v>
      </c>
      <c r="H31" s="33">
        <v>1</v>
      </c>
      <c r="I31" s="33">
        <f t="shared" si="1"/>
        <v>81250</v>
      </c>
    </row>
    <row r="32" spans="1:9" ht="15.75">
      <c r="A32" s="33">
        <v>20</v>
      </c>
      <c r="B32" s="699" t="s">
        <v>2572</v>
      </c>
      <c r="C32" s="33">
        <v>2012</v>
      </c>
      <c r="D32" s="33" t="s">
        <v>761</v>
      </c>
      <c r="E32" s="34">
        <v>3160</v>
      </c>
      <c r="F32" s="33">
        <v>45</v>
      </c>
      <c r="G32" s="34">
        <f t="shared" si="0"/>
        <v>142200</v>
      </c>
      <c r="H32" s="33">
        <v>45</v>
      </c>
      <c r="I32" s="33">
        <f t="shared" si="1"/>
        <v>142200</v>
      </c>
    </row>
    <row r="33" spans="1:9" ht="15.75">
      <c r="A33" s="33">
        <v>21</v>
      </c>
      <c r="B33" s="699" t="s">
        <v>2573</v>
      </c>
      <c r="C33" s="33">
        <v>2014</v>
      </c>
      <c r="D33" s="33" t="s">
        <v>12</v>
      </c>
      <c r="E33" s="34">
        <v>0</v>
      </c>
      <c r="F33" s="33">
        <v>1</v>
      </c>
      <c r="G33" s="34">
        <f t="shared" si="0"/>
        <v>0</v>
      </c>
      <c r="H33" s="33">
        <v>1</v>
      </c>
      <c r="I33" s="33">
        <f t="shared" si="1"/>
        <v>0</v>
      </c>
    </row>
    <row r="34" spans="1:9" ht="31.5">
      <c r="A34" s="33">
        <v>22</v>
      </c>
      <c r="B34" s="699" t="s">
        <v>2574</v>
      </c>
      <c r="C34" s="33">
        <v>2015</v>
      </c>
      <c r="D34" s="33" t="s">
        <v>12</v>
      </c>
      <c r="E34" s="34">
        <v>132990</v>
      </c>
      <c r="F34" s="33">
        <v>1</v>
      </c>
      <c r="G34" s="34">
        <f t="shared" si="0"/>
        <v>132990</v>
      </c>
      <c r="H34" s="33">
        <v>1</v>
      </c>
      <c r="I34" s="33">
        <f t="shared" si="1"/>
        <v>132990</v>
      </c>
    </row>
    <row r="35" spans="1:9" ht="15.75">
      <c r="A35" s="33">
        <v>23</v>
      </c>
      <c r="B35" s="699" t="s">
        <v>2575</v>
      </c>
      <c r="C35" s="33">
        <v>2015</v>
      </c>
      <c r="D35" s="33" t="s">
        <v>12</v>
      </c>
      <c r="E35" s="34">
        <v>19750</v>
      </c>
      <c r="F35" s="33">
        <v>2</v>
      </c>
      <c r="G35" s="34">
        <f t="shared" si="0"/>
        <v>39500</v>
      </c>
      <c r="H35" s="33">
        <v>2</v>
      </c>
      <c r="I35" s="33">
        <f t="shared" si="1"/>
        <v>39500</v>
      </c>
    </row>
    <row r="36" spans="1:9" ht="15.75">
      <c r="A36" s="33">
        <v>24</v>
      </c>
      <c r="B36" s="699" t="s">
        <v>1203</v>
      </c>
      <c r="C36" s="33">
        <v>2015</v>
      </c>
      <c r="D36" s="33" t="s">
        <v>12</v>
      </c>
      <c r="E36" s="34">
        <v>45030</v>
      </c>
      <c r="F36" s="33">
        <v>1</v>
      </c>
      <c r="G36" s="34">
        <f t="shared" si="0"/>
        <v>45030</v>
      </c>
      <c r="H36" s="33">
        <v>1</v>
      </c>
      <c r="I36" s="33">
        <f t="shared" si="1"/>
        <v>45030</v>
      </c>
    </row>
    <row r="37" spans="1:9" ht="15.75">
      <c r="A37" s="33">
        <v>25</v>
      </c>
      <c r="B37" s="699" t="s">
        <v>2576</v>
      </c>
      <c r="C37" s="33">
        <v>2016</v>
      </c>
      <c r="D37" s="33" t="s">
        <v>12</v>
      </c>
      <c r="E37" s="34">
        <v>9480</v>
      </c>
      <c r="F37" s="33">
        <v>6</v>
      </c>
      <c r="G37" s="34">
        <f t="shared" si="0"/>
        <v>56880</v>
      </c>
      <c r="H37" s="33">
        <v>6</v>
      </c>
      <c r="I37" s="33">
        <f t="shared" si="1"/>
        <v>56880</v>
      </c>
    </row>
    <row r="38" spans="1:9" ht="15.75">
      <c r="A38" s="33">
        <v>26</v>
      </c>
      <c r="B38" s="699" t="s">
        <v>2577</v>
      </c>
      <c r="C38" s="33">
        <v>2016</v>
      </c>
      <c r="D38" s="33" t="s">
        <v>12</v>
      </c>
      <c r="E38" s="34">
        <v>39500</v>
      </c>
      <c r="F38" s="33">
        <v>1</v>
      </c>
      <c r="G38" s="34">
        <f t="shared" si="0"/>
        <v>39500</v>
      </c>
      <c r="H38" s="33">
        <v>1</v>
      </c>
      <c r="I38" s="33">
        <f t="shared" si="1"/>
        <v>39500</v>
      </c>
    </row>
    <row r="39" spans="1:9" ht="15.75">
      <c r="A39" s="33">
        <v>27</v>
      </c>
      <c r="B39" s="699" t="s">
        <v>721</v>
      </c>
      <c r="C39" s="33">
        <v>2017</v>
      </c>
      <c r="D39" s="33" t="s">
        <v>12</v>
      </c>
      <c r="E39" s="34">
        <v>40000</v>
      </c>
      <c r="F39" s="33">
        <v>1</v>
      </c>
      <c r="G39" s="34">
        <f t="shared" si="0"/>
        <v>40000</v>
      </c>
      <c r="H39" s="33">
        <v>1</v>
      </c>
      <c r="I39" s="33">
        <f t="shared" si="1"/>
        <v>40000</v>
      </c>
    </row>
    <row r="40" spans="1:9" ht="15.75">
      <c r="A40" s="33">
        <v>28</v>
      </c>
      <c r="B40" s="699" t="s">
        <v>2578</v>
      </c>
      <c r="C40" s="33">
        <v>2017</v>
      </c>
      <c r="D40" s="33" t="s">
        <v>12</v>
      </c>
      <c r="E40" s="34">
        <v>25000</v>
      </c>
      <c r="F40" s="33">
        <v>1</v>
      </c>
      <c r="G40" s="34">
        <f t="shared" si="0"/>
        <v>25000</v>
      </c>
      <c r="H40" s="33">
        <v>1</v>
      </c>
      <c r="I40" s="33">
        <f t="shared" si="1"/>
        <v>25000</v>
      </c>
    </row>
    <row r="41" spans="1:9" ht="15.75">
      <c r="A41" s="33">
        <v>29</v>
      </c>
      <c r="B41" s="699" t="s">
        <v>475</v>
      </c>
      <c r="C41" s="700">
        <v>2018</v>
      </c>
      <c r="D41" s="700" t="s">
        <v>12</v>
      </c>
      <c r="E41" s="34">
        <v>7778</v>
      </c>
      <c r="F41" s="33">
        <v>20</v>
      </c>
      <c r="G41" s="34">
        <f t="shared" si="0"/>
        <v>155560</v>
      </c>
      <c r="H41" s="33">
        <v>20</v>
      </c>
      <c r="I41" s="33">
        <f t="shared" si="1"/>
        <v>155560</v>
      </c>
    </row>
    <row r="42" spans="1:9" ht="16.5" thickBot="1">
      <c r="A42" s="33">
        <v>30</v>
      </c>
      <c r="B42" s="699" t="s">
        <v>1676</v>
      </c>
      <c r="C42" s="33">
        <v>2019</v>
      </c>
      <c r="D42" s="33" t="s">
        <v>12</v>
      </c>
      <c r="E42" s="34">
        <v>57000</v>
      </c>
      <c r="F42" s="33">
        <v>1</v>
      </c>
      <c r="G42" s="34">
        <f t="shared" si="0"/>
        <v>57000</v>
      </c>
      <c r="H42" s="33">
        <v>1</v>
      </c>
      <c r="I42" s="33">
        <f t="shared" si="1"/>
        <v>57000</v>
      </c>
    </row>
    <row r="43" spans="1:9" ht="26.25" thickBot="1">
      <c r="A43" s="33">
        <v>31</v>
      </c>
      <c r="B43" s="701" t="s">
        <v>2579</v>
      </c>
      <c r="C43" s="700">
        <v>2021</v>
      </c>
      <c r="D43" s="33" t="s">
        <v>12</v>
      </c>
      <c r="E43" s="34">
        <v>67000</v>
      </c>
      <c r="F43" s="33">
        <v>2</v>
      </c>
      <c r="G43" s="34">
        <v>134000</v>
      </c>
      <c r="H43" s="33">
        <v>2</v>
      </c>
      <c r="I43" s="33">
        <v>134000</v>
      </c>
    </row>
    <row r="44" spans="1:9" ht="26.25" thickBot="1">
      <c r="A44" s="702">
        <v>32</v>
      </c>
      <c r="B44" s="703" t="s">
        <v>2580</v>
      </c>
      <c r="C44" s="700">
        <v>2021</v>
      </c>
      <c r="D44" s="33" t="s">
        <v>12</v>
      </c>
      <c r="E44" s="34">
        <v>350000</v>
      </c>
      <c r="F44" s="33">
        <v>1</v>
      </c>
      <c r="G44" s="34">
        <v>350000</v>
      </c>
      <c r="H44" s="33">
        <v>1</v>
      </c>
      <c r="I44" s="33">
        <v>350000</v>
      </c>
    </row>
    <row r="45" spans="1:9" ht="26.25" thickBot="1">
      <c r="A45" s="33">
        <v>33</v>
      </c>
      <c r="B45" s="703" t="s">
        <v>2581</v>
      </c>
      <c r="C45" s="700">
        <v>2021</v>
      </c>
      <c r="D45" s="33" t="s">
        <v>12</v>
      </c>
      <c r="E45" s="34">
        <v>99000</v>
      </c>
      <c r="F45" s="33">
        <v>2</v>
      </c>
      <c r="G45" s="34">
        <v>198000</v>
      </c>
      <c r="H45" s="33">
        <v>2</v>
      </c>
      <c r="I45" s="33">
        <v>198000</v>
      </c>
    </row>
    <row r="46" spans="1:9" ht="16.5" thickBot="1">
      <c r="A46" s="33">
        <v>34</v>
      </c>
      <c r="B46" s="703" t="s">
        <v>2582</v>
      </c>
      <c r="C46" s="700">
        <v>2021</v>
      </c>
      <c r="D46" s="33" t="s">
        <v>12</v>
      </c>
      <c r="E46" s="34">
        <v>60000</v>
      </c>
      <c r="F46" s="33">
        <v>1</v>
      </c>
      <c r="G46" s="34">
        <v>60000</v>
      </c>
      <c r="H46" s="33">
        <v>1</v>
      </c>
      <c r="I46" s="33">
        <v>60000</v>
      </c>
    </row>
    <row r="47" spans="1:9" ht="16.5" thickBot="1">
      <c r="A47" s="33">
        <v>35</v>
      </c>
      <c r="B47" s="703" t="s">
        <v>2583</v>
      </c>
      <c r="C47" s="700">
        <v>2021</v>
      </c>
      <c r="D47" s="33" t="s">
        <v>12</v>
      </c>
      <c r="E47" s="34">
        <v>65000</v>
      </c>
      <c r="F47" s="33">
        <v>1</v>
      </c>
      <c r="G47" s="34">
        <v>65000</v>
      </c>
      <c r="H47" s="33">
        <v>1</v>
      </c>
      <c r="I47" s="33">
        <v>65000</v>
      </c>
    </row>
    <row r="48" spans="1:9" ht="26.25" thickBot="1">
      <c r="A48" s="33">
        <v>36</v>
      </c>
      <c r="B48" s="703" t="s">
        <v>2584</v>
      </c>
      <c r="C48" s="700">
        <v>2021</v>
      </c>
      <c r="D48" s="33" t="s">
        <v>12</v>
      </c>
      <c r="E48" s="34">
        <v>60000</v>
      </c>
      <c r="F48" s="33">
        <v>1</v>
      </c>
      <c r="G48" s="34">
        <v>60000</v>
      </c>
      <c r="H48" s="33">
        <v>1</v>
      </c>
      <c r="I48" s="33">
        <v>60000</v>
      </c>
    </row>
    <row r="49" spans="1:10" ht="26.25" thickBot="1">
      <c r="A49" s="704">
        <v>37</v>
      </c>
      <c r="B49" s="703" t="s">
        <v>2585</v>
      </c>
      <c r="C49" s="700">
        <v>2021</v>
      </c>
      <c r="D49" s="33" t="s">
        <v>12</v>
      </c>
      <c r="E49" s="34">
        <v>72000</v>
      </c>
      <c r="F49" s="33">
        <v>1</v>
      </c>
      <c r="G49" s="34">
        <v>72000</v>
      </c>
      <c r="H49" s="33">
        <v>1</v>
      </c>
      <c r="I49" s="33">
        <v>72000</v>
      </c>
    </row>
    <row r="50" spans="1:10" ht="15.75">
      <c r="A50" s="705">
        <v>38</v>
      </c>
      <c r="B50" s="706" t="s">
        <v>917</v>
      </c>
      <c r="C50" s="700">
        <v>2022</v>
      </c>
      <c r="D50" s="33" t="s">
        <v>12</v>
      </c>
      <c r="E50" s="34">
        <v>112740</v>
      </c>
      <c r="F50" s="33">
        <v>1</v>
      </c>
      <c r="G50" s="34">
        <v>112740</v>
      </c>
      <c r="H50" s="33">
        <v>1</v>
      </c>
      <c r="I50" s="33">
        <v>112740</v>
      </c>
    </row>
    <row r="51" spans="1:10" ht="15.75">
      <c r="A51" s="33">
        <v>39</v>
      </c>
      <c r="B51" s="707" t="s">
        <v>172</v>
      </c>
      <c r="C51" s="700">
        <v>2022</v>
      </c>
      <c r="D51" s="33" t="s">
        <v>12</v>
      </c>
      <c r="E51" s="34">
        <v>75000</v>
      </c>
      <c r="F51" s="33">
        <v>1</v>
      </c>
      <c r="G51" s="34">
        <v>75000</v>
      </c>
      <c r="H51" s="33">
        <v>1</v>
      </c>
      <c r="I51" s="33">
        <v>75000</v>
      </c>
    </row>
    <row r="52" spans="1:10" ht="15.75">
      <c r="A52" s="33">
        <v>40</v>
      </c>
      <c r="B52" s="707" t="s">
        <v>2586</v>
      </c>
      <c r="C52" s="700">
        <v>2023</v>
      </c>
      <c r="D52" s="33" t="s">
        <v>12</v>
      </c>
      <c r="E52" s="34">
        <v>57000</v>
      </c>
      <c r="F52" s="33">
        <v>1</v>
      </c>
      <c r="G52" s="34">
        <v>57000</v>
      </c>
      <c r="H52" s="33">
        <v>1</v>
      </c>
      <c r="I52" s="33">
        <v>57000</v>
      </c>
    </row>
    <row r="53" spans="1:10" ht="15.75">
      <c r="A53" s="708"/>
      <c r="B53" s="709" t="s">
        <v>991</v>
      </c>
      <c r="C53" s="710"/>
      <c r="D53" s="172"/>
      <c r="E53" s="137"/>
      <c r="F53" s="65">
        <f>SUM(F13:F52)</f>
        <v>970.3</v>
      </c>
      <c r="G53" s="170">
        <f>SUM(G13:G52)</f>
        <v>11651871.5</v>
      </c>
      <c r="H53" s="137">
        <f>SUM(H13:H52)</f>
        <v>970.3</v>
      </c>
      <c r="I53" s="136">
        <f>SUM(I13:I52)</f>
        <v>11651871.5</v>
      </c>
    </row>
    <row r="55" spans="1:10" ht="126" customHeight="1"/>
    <row r="56" spans="1:10" ht="18">
      <c r="B56" s="1457" t="s">
        <v>3229</v>
      </c>
      <c r="C56" s="1457"/>
      <c r="D56" s="1457"/>
      <c r="E56" s="1457"/>
      <c r="F56" s="1457"/>
      <c r="G56" s="1457"/>
      <c r="H56" s="1457"/>
    </row>
    <row r="57" spans="1:10" ht="15.75">
      <c r="B57" s="1301" t="s">
        <v>3230</v>
      </c>
      <c r="C57" s="1301"/>
      <c r="D57" s="1301"/>
      <c r="E57" s="1301"/>
      <c r="F57" s="1301"/>
      <c r="G57" s="1301"/>
      <c r="H57" s="1301"/>
      <c r="I57" s="1301"/>
      <c r="J57" s="1301"/>
    </row>
    <row r="58" spans="1:10" ht="15.75">
      <c r="B58" s="183" t="s">
        <v>985</v>
      </c>
      <c r="C58" s="183"/>
      <c r="D58" s="183"/>
      <c r="E58" s="183"/>
      <c r="F58" s="183"/>
      <c r="G58" s="183"/>
      <c r="H58" s="183"/>
      <c r="I58" s="183"/>
      <c r="J58" s="183"/>
    </row>
    <row r="60" spans="1:10" ht="15.75">
      <c r="B60" s="533" t="s">
        <v>630</v>
      </c>
      <c r="C60" s="533"/>
      <c r="D60" s="533"/>
      <c r="E60" s="533"/>
      <c r="F60" s="533"/>
      <c r="G60" s="533"/>
      <c r="H60" s="533"/>
      <c r="I60" s="533"/>
      <c r="J60" s="533"/>
    </row>
    <row r="61" spans="1:10" ht="15.75">
      <c r="B61" s="533"/>
      <c r="C61" s="533"/>
      <c r="D61" s="533"/>
      <c r="E61" s="533"/>
      <c r="F61" s="533"/>
      <c r="G61" s="533"/>
      <c r="H61" s="533"/>
      <c r="I61" s="533"/>
      <c r="J61" s="533"/>
    </row>
    <row r="62" spans="1:10" ht="15.75">
      <c r="B62" s="641" t="s">
        <v>631</v>
      </c>
      <c r="C62" s="641" t="s">
        <v>632</v>
      </c>
      <c r="D62" s="642" t="s">
        <v>633</v>
      </c>
      <c r="E62" s="643"/>
      <c r="F62" s="644"/>
      <c r="G62" s="642" t="s">
        <v>634</v>
      </c>
      <c r="H62" s="643"/>
      <c r="I62" s="643"/>
      <c r="J62" s="644"/>
    </row>
    <row r="63" spans="1:10">
      <c r="B63" s="645"/>
      <c r="C63" s="645"/>
      <c r="D63" s="641" t="s">
        <v>635</v>
      </c>
      <c r="E63" s="646" t="s">
        <v>636</v>
      </c>
      <c r="F63" s="647"/>
      <c r="G63" s="641" t="s">
        <v>635</v>
      </c>
      <c r="H63" s="646" t="s">
        <v>636</v>
      </c>
      <c r="I63" s="648"/>
      <c r="J63" s="647"/>
    </row>
    <row r="64" spans="1:10" ht="63.75">
      <c r="B64" s="649"/>
      <c r="C64" s="649"/>
      <c r="D64" s="649"/>
      <c r="E64" s="419" t="s">
        <v>637</v>
      </c>
      <c r="F64" s="419" t="s">
        <v>638</v>
      </c>
      <c r="G64" s="649"/>
      <c r="H64" s="419" t="s">
        <v>637</v>
      </c>
      <c r="I64" s="419" t="s">
        <v>638</v>
      </c>
      <c r="J64" s="419" t="s">
        <v>639</v>
      </c>
    </row>
    <row r="65" spans="2:10">
      <c r="B65" s="536">
        <v>1</v>
      </c>
      <c r="C65" s="536">
        <v>2</v>
      </c>
      <c r="D65" s="536">
        <v>3</v>
      </c>
      <c r="E65" s="536">
        <v>4</v>
      </c>
      <c r="F65" s="536">
        <v>5</v>
      </c>
      <c r="G65" s="536">
        <v>6</v>
      </c>
      <c r="H65" s="536">
        <v>7</v>
      </c>
      <c r="I65" s="536">
        <v>8</v>
      </c>
      <c r="J65" s="536">
        <v>9</v>
      </c>
    </row>
    <row r="66" spans="2:10" ht="15.75">
      <c r="B66" s="185" t="s">
        <v>2587</v>
      </c>
      <c r="C66" s="200" t="s">
        <v>1003</v>
      </c>
      <c r="D66" s="86">
        <v>54983</v>
      </c>
      <c r="E66" s="86">
        <v>54983</v>
      </c>
      <c r="F66" s="209"/>
      <c r="G66" s="209"/>
      <c r="H66" s="209"/>
      <c r="I66" s="209"/>
      <c r="J66" s="209"/>
    </row>
    <row r="67" spans="2:10" ht="15.75">
      <c r="B67" s="711" t="s">
        <v>2588</v>
      </c>
      <c r="C67" s="712">
        <v>900005001186</v>
      </c>
      <c r="D67" s="713">
        <v>3000</v>
      </c>
      <c r="E67" s="713">
        <v>3000</v>
      </c>
      <c r="F67" s="209"/>
      <c r="G67" s="209"/>
      <c r="H67" s="209"/>
      <c r="I67" s="209"/>
      <c r="J67" s="209"/>
    </row>
    <row r="68" spans="2:10" ht="15.75">
      <c r="B68" s="1458" t="s">
        <v>641</v>
      </c>
      <c r="C68" s="1459"/>
      <c r="D68" s="535">
        <f>SUM(D66:D67)</f>
        <v>57983</v>
      </c>
      <c r="E68" s="535">
        <f>SUM(E66:E67)</f>
        <v>57983</v>
      </c>
      <c r="F68" s="209"/>
      <c r="G68" s="209"/>
      <c r="H68" s="209"/>
      <c r="I68" s="209"/>
      <c r="J68" s="209"/>
    </row>
    <row r="70" spans="2:10" ht="15.75">
      <c r="B70" s="533"/>
      <c r="C70" s="533"/>
      <c r="D70" s="533"/>
      <c r="E70" s="533"/>
      <c r="F70" s="533"/>
      <c r="G70" s="533"/>
      <c r="H70" s="533"/>
      <c r="I70" s="533"/>
      <c r="J70" s="533"/>
    </row>
    <row r="71" spans="2:10" ht="15.75">
      <c r="B71" s="533" t="s">
        <v>642</v>
      </c>
      <c r="C71" s="533"/>
      <c r="D71" s="533"/>
      <c r="E71" s="533"/>
      <c r="F71" s="533"/>
      <c r="G71" s="533"/>
      <c r="H71" s="533"/>
      <c r="I71" s="533" t="s">
        <v>2589</v>
      </c>
      <c r="J71" s="533"/>
    </row>
    <row r="72" spans="2:10" ht="15.75">
      <c r="B72" s="1460" t="s">
        <v>643</v>
      </c>
      <c r="C72" s="1460" t="s">
        <v>644</v>
      </c>
      <c r="D72" s="1463" t="s">
        <v>633</v>
      </c>
      <c r="E72" s="1463"/>
      <c r="F72" s="1463"/>
      <c r="G72" s="1463" t="s">
        <v>634</v>
      </c>
      <c r="H72" s="1463"/>
      <c r="I72" s="1463"/>
      <c r="J72" s="1463"/>
    </row>
    <row r="73" spans="2:10">
      <c r="B73" s="1461"/>
      <c r="C73" s="1461"/>
      <c r="D73" s="1460" t="s">
        <v>635</v>
      </c>
      <c r="E73" s="1464" t="s">
        <v>636</v>
      </c>
      <c r="F73" s="1464"/>
      <c r="G73" s="1460" t="s">
        <v>635</v>
      </c>
      <c r="H73" s="1464" t="s">
        <v>636</v>
      </c>
      <c r="I73" s="1464"/>
      <c r="J73" s="1464"/>
    </row>
    <row r="74" spans="2:10" ht="63.75">
      <c r="B74" s="1462"/>
      <c r="C74" s="1462"/>
      <c r="D74" s="1462"/>
      <c r="E74" s="419" t="s">
        <v>645</v>
      </c>
      <c r="F74" s="419" t="s">
        <v>646</v>
      </c>
      <c r="G74" s="1462"/>
      <c r="H74" s="419" t="s">
        <v>645</v>
      </c>
      <c r="I74" s="419" t="s">
        <v>646</v>
      </c>
      <c r="J74" s="419" t="s">
        <v>639</v>
      </c>
    </row>
    <row r="75" spans="2:10">
      <c r="B75" s="536">
        <v>1</v>
      </c>
      <c r="C75" s="536">
        <v>2</v>
      </c>
      <c r="D75" s="536">
        <v>3</v>
      </c>
      <c r="E75" s="536">
        <v>4</v>
      </c>
      <c r="F75" s="536">
        <v>5</v>
      </c>
      <c r="G75" s="536">
        <v>6</v>
      </c>
      <c r="H75" s="536">
        <v>7</v>
      </c>
      <c r="I75" s="536">
        <v>8</v>
      </c>
      <c r="J75" s="536">
        <v>9</v>
      </c>
    </row>
    <row r="76" spans="2:10" ht="25.5">
      <c r="B76" s="714" t="s">
        <v>1519</v>
      </c>
      <c r="C76" s="715" t="s">
        <v>1380</v>
      </c>
      <c r="D76" s="716">
        <v>215980.9</v>
      </c>
      <c r="E76" s="716">
        <v>215980.9</v>
      </c>
      <c r="F76" s="536"/>
      <c r="G76" s="536"/>
      <c r="H76" s="536"/>
      <c r="I76" s="536"/>
      <c r="J76" s="536"/>
    </row>
    <row r="77" spans="2:10" ht="25.5">
      <c r="B77" s="714" t="s">
        <v>1520</v>
      </c>
      <c r="C77" s="717">
        <v>2474663156674250</v>
      </c>
      <c r="D77" s="718">
        <v>51866.53</v>
      </c>
      <c r="E77" s="718">
        <v>51866.53</v>
      </c>
      <c r="F77" s="536"/>
      <c r="G77" s="536"/>
      <c r="H77" s="536"/>
      <c r="I77" s="536"/>
      <c r="J77" s="536"/>
    </row>
    <row r="78" spans="2:10" ht="25.5">
      <c r="B78" s="714" t="s">
        <v>1520</v>
      </c>
      <c r="C78" s="717">
        <v>2474663156674250</v>
      </c>
      <c r="D78" s="718">
        <v>51867.53</v>
      </c>
      <c r="E78" s="718">
        <v>51867.53</v>
      </c>
      <c r="F78" s="209"/>
      <c r="G78" s="209"/>
      <c r="H78" s="209"/>
      <c r="I78" s="209"/>
      <c r="J78" s="209"/>
    </row>
    <row r="79" spans="2:10" ht="25.5">
      <c r="B79" s="714" t="s">
        <v>2590</v>
      </c>
      <c r="C79" s="719" t="s">
        <v>2591</v>
      </c>
      <c r="D79" s="718" t="s">
        <v>2592</v>
      </c>
      <c r="E79" s="718" t="s">
        <v>2592</v>
      </c>
      <c r="F79" s="209"/>
      <c r="G79" s="209"/>
      <c r="H79" s="209"/>
      <c r="I79" s="209"/>
      <c r="J79" s="209"/>
    </row>
    <row r="80" spans="2:10" ht="15.75">
      <c r="B80" s="1415" t="s">
        <v>641</v>
      </c>
      <c r="C80" s="1416"/>
      <c r="D80" s="720">
        <v>270044.63</v>
      </c>
      <c r="E80" s="720">
        <v>270044.63</v>
      </c>
      <c r="F80" s="209"/>
      <c r="G80" s="209"/>
      <c r="H80" s="209"/>
      <c r="I80" s="209"/>
      <c r="J80" s="209"/>
    </row>
    <row r="85" spans="1:8">
      <c r="B85" s="119" t="s">
        <v>655</v>
      </c>
      <c r="C85" s="119"/>
      <c r="D85" s="119"/>
    </row>
    <row r="86" spans="1:8">
      <c r="B86" s="119" t="s">
        <v>656</v>
      </c>
      <c r="C86" s="119"/>
      <c r="D86" s="119"/>
    </row>
    <row r="87" spans="1:8">
      <c r="B87" s="119" t="s">
        <v>657</v>
      </c>
      <c r="C87" s="119"/>
      <c r="D87" s="119"/>
    </row>
    <row r="88" spans="1:8">
      <c r="B88" s="119" t="s">
        <v>658</v>
      </c>
      <c r="C88" s="119"/>
      <c r="D88" s="119"/>
    </row>
    <row r="89" spans="1:8">
      <c r="B89" s="119" t="s">
        <v>1381</v>
      </c>
      <c r="C89" s="119"/>
      <c r="D89" s="119"/>
    </row>
    <row r="90" spans="1:8">
      <c r="B90" s="44"/>
      <c r="C90" s="44"/>
      <c r="D90" s="44"/>
    </row>
    <row r="91" spans="1:8">
      <c r="B91" s="120" t="s">
        <v>660</v>
      </c>
      <c r="C91" s="120"/>
      <c r="D91" s="120"/>
    </row>
    <row r="93" spans="1:8">
      <c r="A93" s="121"/>
      <c r="B93" s="121"/>
      <c r="C93" s="121"/>
      <c r="D93" s="121"/>
      <c r="E93" s="121"/>
      <c r="F93" s="121"/>
      <c r="G93" s="121"/>
      <c r="H93" s="121"/>
    </row>
    <row r="94" spans="1:8">
      <c r="A94" s="1317" t="s">
        <v>1</v>
      </c>
      <c r="B94" s="1321" t="s">
        <v>661</v>
      </c>
      <c r="C94" s="1321" t="s">
        <v>662</v>
      </c>
      <c r="D94" s="1321" t="s">
        <v>663</v>
      </c>
      <c r="E94" s="1319" t="s">
        <v>664</v>
      </c>
      <c r="F94" s="1320"/>
      <c r="G94" s="1317" t="s">
        <v>665</v>
      </c>
      <c r="H94" s="1318"/>
    </row>
    <row r="95" spans="1:8" ht="56.25">
      <c r="A95" s="1318"/>
      <c r="B95" s="1322"/>
      <c r="C95" s="1322"/>
      <c r="D95" s="1322"/>
      <c r="E95" s="122" t="s">
        <v>666</v>
      </c>
      <c r="F95" s="122" t="s">
        <v>667</v>
      </c>
      <c r="G95" s="233" t="s">
        <v>668</v>
      </c>
      <c r="H95" s="233" t="s">
        <v>669</v>
      </c>
    </row>
    <row r="96" spans="1:8">
      <c r="A96" s="124">
        <v>1</v>
      </c>
      <c r="B96" s="174">
        <v>2</v>
      </c>
      <c r="C96" s="174">
        <v>3</v>
      </c>
      <c r="D96" s="174">
        <v>4</v>
      </c>
      <c r="E96" s="126">
        <v>5</v>
      </c>
      <c r="F96" s="126">
        <v>6</v>
      </c>
      <c r="G96" s="127">
        <v>7</v>
      </c>
      <c r="H96" s="127">
        <v>8</v>
      </c>
    </row>
    <row r="97" spans="1:8" ht="15.75">
      <c r="A97" s="234">
        <v>1</v>
      </c>
      <c r="B97" s="206" t="s">
        <v>2593</v>
      </c>
      <c r="C97" s="235" t="s">
        <v>2594</v>
      </c>
      <c r="D97" s="234" t="s">
        <v>2595</v>
      </c>
      <c r="E97" s="721">
        <v>94.86</v>
      </c>
      <c r="F97" s="721">
        <v>94.86</v>
      </c>
      <c r="G97" s="234"/>
      <c r="H97" s="234"/>
    </row>
  </sheetData>
  <mergeCells count="27">
    <mergeCell ref="A94:A95"/>
    <mergeCell ref="B94:B95"/>
    <mergeCell ref="C94:C95"/>
    <mergeCell ref="D94:D95"/>
    <mergeCell ref="E94:F94"/>
    <mergeCell ref="B57:J57"/>
    <mergeCell ref="E73:F73"/>
    <mergeCell ref="G73:G74"/>
    <mergeCell ref="H73:J73"/>
    <mergeCell ref="B80:C80"/>
    <mergeCell ref="G94:H94"/>
    <mergeCell ref="B68:C68"/>
    <mergeCell ref="B72:B74"/>
    <mergeCell ref="C72:C74"/>
    <mergeCell ref="D72:F72"/>
    <mergeCell ref="G72:J72"/>
    <mergeCell ref="D73:D74"/>
    <mergeCell ref="B56:H56"/>
    <mergeCell ref="H1:J3"/>
    <mergeCell ref="A11:A12"/>
    <mergeCell ref="B11:B12"/>
    <mergeCell ref="C11:C12"/>
    <mergeCell ref="D11:D12"/>
    <mergeCell ref="E11:E12"/>
    <mergeCell ref="F11:G11"/>
    <mergeCell ref="H11:I11"/>
    <mergeCell ref="B7:H7"/>
  </mergeCells>
  <pageMargins left="0" right="0" top="0.28000000000000003" bottom="0.27" header="0.31496062992125984" footer="0.31496062992125984"/>
  <pageSetup paperSize="9" scale="7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8"/>
  <sheetViews>
    <sheetView workbookViewId="0">
      <selection activeCell="A7" sqref="A7:XFD8"/>
    </sheetView>
  </sheetViews>
  <sheetFormatPr defaultRowHeight="15"/>
  <cols>
    <col min="1" max="1" width="6.140625" customWidth="1"/>
    <col min="2" max="2" width="10.7109375" customWidth="1"/>
    <col min="3" max="3" width="22.85546875" customWidth="1"/>
    <col min="4" max="4" width="16.7109375" customWidth="1"/>
    <col min="5" max="5" width="12" customWidth="1"/>
    <col min="6" max="6" width="13.42578125" customWidth="1"/>
    <col min="8" max="8" width="12.140625" customWidth="1"/>
    <col min="9" max="9" width="20.140625" customWidth="1"/>
  </cols>
  <sheetData>
    <row r="1" spans="1:9" ht="29.25" customHeight="1">
      <c r="F1" s="941"/>
      <c r="G1" s="1235" t="s">
        <v>3194</v>
      </c>
      <c r="H1" s="1235"/>
      <c r="I1" s="1235"/>
    </row>
    <row r="2" spans="1:9">
      <c r="F2" s="941"/>
      <c r="G2" s="1235"/>
      <c r="H2" s="1235"/>
      <c r="I2" s="1235"/>
    </row>
    <row r="3" spans="1:9">
      <c r="F3" s="941"/>
      <c r="G3" s="1235"/>
      <c r="H3" s="1235"/>
      <c r="I3" s="1235"/>
    </row>
    <row r="6" spans="1:9">
      <c r="C6" t="s">
        <v>3231</v>
      </c>
    </row>
    <row r="7" spans="1:9" ht="15.75">
      <c r="A7" s="150" t="s">
        <v>3225</v>
      </c>
      <c r="B7" s="150"/>
      <c r="C7" s="151"/>
      <c r="D7" s="151"/>
      <c r="E7" s="152"/>
      <c r="F7" s="150"/>
      <c r="G7" s="152"/>
      <c r="H7" s="153"/>
      <c r="I7" s="154"/>
    </row>
    <row r="8" spans="1:9" ht="15.75">
      <c r="A8" s="155" t="s">
        <v>3226</v>
      </c>
      <c r="B8" s="155"/>
      <c r="C8" s="155"/>
      <c r="D8" s="155"/>
      <c r="E8" s="155"/>
      <c r="F8" s="155"/>
      <c r="G8" s="155"/>
      <c r="H8" s="155"/>
      <c r="I8" s="155"/>
    </row>
    <row r="9" spans="1:9" ht="15.75">
      <c r="A9" s="1467"/>
      <c r="B9" s="1467"/>
      <c r="C9" s="1467"/>
      <c r="D9" s="1467"/>
      <c r="E9" s="1467"/>
      <c r="F9" s="1467"/>
      <c r="G9" s="1467"/>
      <c r="H9" s="44"/>
      <c r="I9" s="44"/>
    </row>
    <row r="10" spans="1:9">
      <c r="A10" s="1468" t="s">
        <v>1967</v>
      </c>
      <c r="B10" s="1468" t="s">
        <v>1968</v>
      </c>
      <c r="C10" s="1466" t="s">
        <v>1861</v>
      </c>
      <c r="D10" s="1466" t="s">
        <v>1862</v>
      </c>
      <c r="E10" s="1466" t="s">
        <v>1864</v>
      </c>
      <c r="F10" s="1466" t="s">
        <v>676</v>
      </c>
      <c r="G10" s="1466"/>
      <c r="H10" s="1466" t="s">
        <v>1865</v>
      </c>
      <c r="I10" s="1466"/>
    </row>
    <row r="11" spans="1:9">
      <c r="A11" s="1468"/>
      <c r="B11" s="1468"/>
      <c r="C11" s="1466"/>
      <c r="D11" s="1466"/>
      <c r="E11" s="1466"/>
      <c r="F11" s="1466"/>
      <c r="G11" s="1466"/>
      <c r="H11" s="1466"/>
      <c r="I11" s="1466"/>
    </row>
    <row r="12" spans="1:9">
      <c r="A12" s="1468"/>
      <c r="B12" s="1468"/>
      <c r="C12" s="1466"/>
      <c r="D12" s="1466"/>
      <c r="E12" s="1466"/>
      <c r="F12" s="1466" t="s">
        <v>1866</v>
      </c>
      <c r="G12" s="1466" t="s">
        <v>1867</v>
      </c>
      <c r="H12" s="1466" t="s">
        <v>1866</v>
      </c>
      <c r="I12" s="1466" t="s">
        <v>1867</v>
      </c>
    </row>
    <row r="13" spans="1:9">
      <c r="A13" s="1468"/>
      <c r="B13" s="1468"/>
      <c r="C13" s="1466"/>
      <c r="D13" s="1466"/>
      <c r="E13" s="1466"/>
      <c r="F13" s="1466"/>
      <c r="G13" s="1466"/>
      <c r="H13" s="1466"/>
      <c r="I13" s="1466"/>
    </row>
    <row r="14" spans="1:9">
      <c r="A14" s="508">
        <v>1</v>
      </c>
      <c r="B14" s="509" t="s">
        <v>1969</v>
      </c>
      <c r="C14" s="509" t="s">
        <v>1970</v>
      </c>
      <c r="D14" s="510">
        <v>43100</v>
      </c>
      <c r="E14" s="511">
        <v>15250</v>
      </c>
      <c r="F14" s="512">
        <v>235</v>
      </c>
      <c r="G14" s="513">
        <f>E14*F14</f>
        <v>3583750</v>
      </c>
      <c r="H14" s="512">
        <v>235</v>
      </c>
      <c r="I14" s="513">
        <f>H14*E14</f>
        <v>3583750</v>
      </c>
    </row>
    <row r="15" spans="1:9">
      <c r="A15" s="508">
        <v>2</v>
      </c>
      <c r="B15" s="509" t="s">
        <v>1971</v>
      </c>
      <c r="C15" s="509" t="s">
        <v>1972</v>
      </c>
      <c r="D15" s="510">
        <v>43100</v>
      </c>
      <c r="E15" s="511">
        <v>6300</v>
      </c>
      <c r="F15" s="512">
        <v>9</v>
      </c>
      <c r="G15" s="513">
        <f t="shared" ref="G15:G78" si="0">E15*F15</f>
        <v>56700</v>
      </c>
      <c r="H15" s="512">
        <v>9</v>
      </c>
      <c r="I15" s="513">
        <f t="shared" ref="I15:I78" si="1">H15*E15</f>
        <v>56700</v>
      </c>
    </row>
    <row r="16" spans="1:9">
      <c r="A16" s="508">
        <v>3</v>
      </c>
      <c r="B16" s="509" t="s">
        <v>1973</v>
      </c>
      <c r="C16" s="509" t="s">
        <v>1974</v>
      </c>
      <c r="D16" s="510">
        <v>43100</v>
      </c>
      <c r="E16" s="511">
        <v>5200</v>
      </c>
      <c r="F16" s="512">
        <v>4</v>
      </c>
      <c r="G16" s="513">
        <f t="shared" si="0"/>
        <v>20800</v>
      </c>
      <c r="H16" s="512">
        <v>4</v>
      </c>
      <c r="I16" s="513">
        <f t="shared" si="1"/>
        <v>20800</v>
      </c>
    </row>
    <row r="17" spans="1:9">
      <c r="A17" s="508">
        <v>4</v>
      </c>
      <c r="B17" s="509" t="s">
        <v>1975</v>
      </c>
      <c r="C17" s="509" t="s">
        <v>760</v>
      </c>
      <c r="D17" s="510">
        <v>43100</v>
      </c>
      <c r="E17" s="511">
        <v>2100</v>
      </c>
      <c r="F17" s="512">
        <v>1</v>
      </c>
      <c r="G17" s="513">
        <f t="shared" si="0"/>
        <v>2100</v>
      </c>
      <c r="H17" s="512">
        <v>1</v>
      </c>
      <c r="I17" s="513">
        <f t="shared" si="1"/>
        <v>2100</v>
      </c>
    </row>
    <row r="18" spans="1:9">
      <c r="A18" s="508">
        <v>5</v>
      </c>
      <c r="B18" s="509" t="s">
        <v>1976</v>
      </c>
      <c r="C18" s="509" t="s">
        <v>1977</v>
      </c>
      <c r="D18" s="510">
        <v>43101</v>
      </c>
      <c r="E18" s="511">
        <v>40000</v>
      </c>
      <c r="F18" s="512">
        <v>1</v>
      </c>
      <c r="G18" s="513">
        <f t="shared" si="0"/>
        <v>40000</v>
      </c>
      <c r="H18" s="512">
        <v>1</v>
      </c>
      <c r="I18" s="513">
        <f t="shared" si="1"/>
        <v>40000</v>
      </c>
    </row>
    <row r="19" spans="1:9">
      <c r="A19" s="508">
        <v>6</v>
      </c>
      <c r="B19" s="509" t="s">
        <v>1978</v>
      </c>
      <c r="C19" s="509" t="s">
        <v>1979</v>
      </c>
      <c r="D19" s="510">
        <v>43101</v>
      </c>
      <c r="E19" s="511">
        <v>19800</v>
      </c>
      <c r="F19" s="512">
        <v>1</v>
      </c>
      <c r="G19" s="513">
        <f t="shared" si="0"/>
        <v>19800</v>
      </c>
      <c r="H19" s="512">
        <v>1</v>
      </c>
      <c r="I19" s="513">
        <f t="shared" si="1"/>
        <v>19800</v>
      </c>
    </row>
    <row r="20" spans="1:9">
      <c r="A20" s="508">
        <v>7</v>
      </c>
      <c r="B20" s="509" t="s">
        <v>1980</v>
      </c>
      <c r="C20" s="509" t="s">
        <v>1979</v>
      </c>
      <c r="D20" s="510">
        <v>43101</v>
      </c>
      <c r="E20" s="511">
        <v>19800</v>
      </c>
      <c r="F20" s="512">
        <v>1</v>
      </c>
      <c r="G20" s="513">
        <f t="shared" si="0"/>
        <v>19800</v>
      </c>
      <c r="H20" s="512">
        <v>1</v>
      </c>
      <c r="I20" s="513">
        <f t="shared" si="1"/>
        <v>19800</v>
      </c>
    </row>
    <row r="21" spans="1:9">
      <c r="A21" s="508">
        <v>8</v>
      </c>
      <c r="B21" s="509" t="s">
        <v>1981</v>
      </c>
      <c r="C21" s="509" t="s">
        <v>1982</v>
      </c>
      <c r="D21" s="510">
        <v>43101</v>
      </c>
      <c r="E21" s="511">
        <v>22200</v>
      </c>
      <c r="F21" s="512">
        <v>1</v>
      </c>
      <c r="G21" s="513">
        <f t="shared" si="0"/>
        <v>22200</v>
      </c>
      <c r="H21" s="512">
        <v>1</v>
      </c>
      <c r="I21" s="513">
        <f t="shared" si="1"/>
        <v>22200</v>
      </c>
    </row>
    <row r="22" spans="1:9">
      <c r="A22" s="508">
        <v>9</v>
      </c>
      <c r="B22" s="509" t="s">
        <v>1983</v>
      </c>
      <c r="C22" s="509" t="s">
        <v>1984</v>
      </c>
      <c r="D22" s="510">
        <v>43101</v>
      </c>
      <c r="E22" s="511">
        <v>19800</v>
      </c>
      <c r="F22" s="512">
        <v>1</v>
      </c>
      <c r="G22" s="513">
        <f t="shared" si="0"/>
        <v>19800</v>
      </c>
      <c r="H22" s="512">
        <v>1</v>
      </c>
      <c r="I22" s="513">
        <f t="shared" si="1"/>
        <v>19800</v>
      </c>
    </row>
    <row r="23" spans="1:9">
      <c r="A23" s="508">
        <v>10</v>
      </c>
      <c r="B23" s="509" t="s">
        <v>1985</v>
      </c>
      <c r="C23" s="509" t="s">
        <v>1986</v>
      </c>
      <c r="D23" s="510">
        <v>43101</v>
      </c>
      <c r="E23" s="511">
        <v>19550</v>
      </c>
      <c r="F23" s="512">
        <v>2</v>
      </c>
      <c r="G23" s="513">
        <f t="shared" si="0"/>
        <v>39100</v>
      </c>
      <c r="H23" s="512">
        <v>2</v>
      </c>
      <c r="I23" s="513">
        <f t="shared" si="1"/>
        <v>39100</v>
      </c>
    </row>
    <row r="24" spans="1:9">
      <c r="A24" s="508">
        <v>11</v>
      </c>
      <c r="B24" s="509" t="s">
        <v>1987</v>
      </c>
      <c r="C24" s="509" t="s">
        <v>1988</v>
      </c>
      <c r="D24" s="510">
        <v>43101</v>
      </c>
      <c r="E24" s="511">
        <v>35600</v>
      </c>
      <c r="F24" s="512">
        <v>1</v>
      </c>
      <c r="G24" s="513">
        <f t="shared" si="0"/>
        <v>35600</v>
      </c>
      <c r="H24" s="512">
        <v>1</v>
      </c>
      <c r="I24" s="513">
        <f t="shared" si="1"/>
        <v>35600</v>
      </c>
    </row>
    <row r="25" spans="1:9">
      <c r="A25" s="508">
        <v>12</v>
      </c>
      <c r="B25" s="509" t="s">
        <v>1989</v>
      </c>
      <c r="C25" s="509" t="s">
        <v>1990</v>
      </c>
      <c r="D25" s="510">
        <v>43101</v>
      </c>
      <c r="E25" s="511">
        <v>5000</v>
      </c>
      <c r="F25" s="512">
        <v>1</v>
      </c>
      <c r="G25" s="513">
        <f t="shared" si="0"/>
        <v>5000</v>
      </c>
      <c r="H25" s="512">
        <v>1</v>
      </c>
      <c r="I25" s="513">
        <f t="shared" si="1"/>
        <v>5000</v>
      </c>
    </row>
    <row r="26" spans="1:9" ht="22.5">
      <c r="A26" s="508">
        <v>13</v>
      </c>
      <c r="B26" s="509" t="s">
        <v>1991</v>
      </c>
      <c r="C26" s="509" t="s">
        <v>1992</v>
      </c>
      <c r="D26" s="510">
        <v>43101</v>
      </c>
      <c r="E26" s="511">
        <v>35000</v>
      </c>
      <c r="F26" s="512">
        <v>1</v>
      </c>
      <c r="G26" s="513">
        <f t="shared" si="0"/>
        <v>35000</v>
      </c>
      <c r="H26" s="512">
        <v>1</v>
      </c>
      <c r="I26" s="513">
        <f t="shared" si="1"/>
        <v>35000</v>
      </c>
    </row>
    <row r="27" spans="1:9">
      <c r="A27" s="508">
        <v>14</v>
      </c>
      <c r="B27" s="509" t="s">
        <v>1993</v>
      </c>
      <c r="C27" s="509" t="s">
        <v>1994</v>
      </c>
      <c r="D27" s="510">
        <v>43101</v>
      </c>
      <c r="E27" s="511">
        <v>27500</v>
      </c>
      <c r="F27" s="512">
        <v>1</v>
      </c>
      <c r="G27" s="513">
        <f t="shared" si="0"/>
        <v>27500</v>
      </c>
      <c r="H27" s="512">
        <v>1</v>
      </c>
      <c r="I27" s="513">
        <f t="shared" si="1"/>
        <v>27500</v>
      </c>
    </row>
    <row r="28" spans="1:9">
      <c r="A28" s="508">
        <v>15</v>
      </c>
      <c r="B28" s="509" t="s">
        <v>1995</v>
      </c>
      <c r="C28" s="509" t="s">
        <v>1996</v>
      </c>
      <c r="D28" s="510">
        <v>43101</v>
      </c>
      <c r="E28" s="511">
        <v>20500</v>
      </c>
      <c r="F28" s="512">
        <v>1</v>
      </c>
      <c r="G28" s="513">
        <f t="shared" si="0"/>
        <v>20500</v>
      </c>
      <c r="H28" s="512">
        <v>1</v>
      </c>
      <c r="I28" s="513">
        <f t="shared" si="1"/>
        <v>20500</v>
      </c>
    </row>
    <row r="29" spans="1:9">
      <c r="A29" s="508">
        <v>16</v>
      </c>
      <c r="B29" s="509" t="s">
        <v>1997</v>
      </c>
      <c r="C29" s="509" t="s">
        <v>1998</v>
      </c>
      <c r="D29" s="510">
        <v>43101</v>
      </c>
      <c r="E29" s="511">
        <v>12500</v>
      </c>
      <c r="F29" s="512">
        <v>1</v>
      </c>
      <c r="G29" s="513">
        <f t="shared" si="0"/>
        <v>12500</v>
      </c>
      <c r="H29" s="512">
        <v>1</v>
      </c>
      <c r="I29" s="513">
        <f t="shared" si="1"/>
        <v>12500</v>
      </c>
    </row>
    <row r="30" spans="1:9">
      <c r="A30" s="508">
        <v>17</v>
      </c>
      <c r="B30" s="509" t="s">
        <v>1999</v>
      </c>
      <c r="C30" s="509" t="s">
        <v>2000</v>
      </c>
      <c r="D30" s="510">
        <v>43101</v>
      </c>
      <c r="E30" s="511">
        <v>60700</v>
      </c>
      <c r="F30" s="512">
        <v>1</v>
      </c>
      <c r="G30" s="513">
        <f t="shared" si="0"/>
        <v>60700</v>
      </c>
      <c r="H30" s="512">
        <v>1</v>
      </c>
      <c r="I30" s="513">
        <f t="shared" si="1"/>
        <v>60700</v>
      </c>
    </row>
    <row r="31" spans="1:9">
      <c r="A31" s="508">
        <v>18</v>
      </c>
      <c r="B31" s="509" t="s">
        <v>2001</v>
      </c>
      <c r="C31" s="509" t="s">
        <v>2002</v>
      </c>
      <c r="D31" s="510">
        <v>43101</v>
      </c>
      <c r="E31" s="511">
        <v>120000</v>
      </c>
      <c r="F31" s="512">
        <v>1</v>
      </c>
      <c r="G31" s="513">
        <f t="shared" si="0"/>
        <v>120000</v>
      </c>
      <c r="H31" s="512">
        <v>1</v>
      </c>
      <c r="I31" s="513">
        <f t="shared" si="1"/>
        <v>120000</v>
      </c>
    </row>
    <row r="32" spans="1:9">
      <c r="A32" s="508">
        <v>19</v>
      </c>
      <c r="B32" s="509" t="s">
        <v>2003</v>
      </c>
      <c r="C32" s="509" t="s">
        <v>2004</v>
      </c>
      <c r="D32" s="510">
        <v>43101</v>
      </c>
      <c r="E32" s="511">
        <v>41250</v>
      </c>
      <c r="F32" s="512">
        <v>1</v>
      </c>
      <c r="G32" s="513">
        <f t="shared" si="0"/>
        <v>41250</v>
      </c>
      <c r="H32" s="512">
        <v>1</v>
      </c>
      <c r="I32" s="513">
        <f t="shared" si="1"/>
        <v>41250</v>
      </c>
    </row>
    <row r="33" spans="1:9">
      <c r="A33" s="508">
        <v>20</v>
      </c>
      <c r="B33" s="509" t="s">
        <v>2005</v>
      </c>
      <c r="C33" s="509" t="s">
        <v>2006</v>
      </c>
      <c r="D33" s="510">
        <v>43101</v>
      </c>
      <c r="E33" s="511">
        <v>48000</v>
      </c>
      <c r="F33" s="512">
        <v>1</v>
      </c>
      <c r="G33" s="513">
        <f t="shared" si="0"/>
        <v>48000</v>
      </c>
      <c r="H33" s="512">
        <v>1</v>
      </c>
      <c r="I33" s="513">
        <f t="shared" si="1"/>
        <v>48000</v>
      </c>
    </row>
    <row r="34" spans="1:9">
      <c r="A34" s="508">
        <v>21</v>
      </c>
      <c r="B34" s="509" t="s">
        <v>2007</v>
      </c>
      <c r="C34" s="509" t="s">
        <v>2008</v>
      </c>
      <c r="D34" s="510">
        <v>43101</v>
      </c>
      <c r="E34" s="511">
        <v>72000</v>
      </c>
      <c r="F34" s="512">
        <v>1</v>
      </c>
      <c r="G34" s="513">
        <f t="shared" si="0"/>
        <v>72000</v>
      </c>
      <c r="H34" s="512">
        <v>1</v>
      </c>
      <c r="I34" s="513">
        <f t="shared" si="1"/>
        <v>72000</v>
      </c>
    </row>
    <row r="35" spans="1:9">
      <c r="A35" s="508">
        <v>22</v>
      </c>
      <c r="B35" s="509" t="s">
        <v>2009</v>
      </c>
      <c r="C35" s="509" t="s">
        <v>94</v>
      </c>
      <c r="D35" s="510">
        <v>43101</v>
      </c>
      <c r="E35" s="511">
        <v>32400</v>
      </c>
      <c r="F35" s="512">
        <v>8</v>
      </c>
      <c r="G35" s="513">
        <f t="shared" si="0"/>
        <v>259200</v>
      </c>
      <c r="H35" s="512">
        <v>8</v>
      </c>
      <c r="I35" s="513">
        <f t="shared" si="1"/>
        <v>259200</v>
      </c>
    </row>
    <row r="36" spans="1:9">
      <c r="A36" s="508">
        <v>23</v>
      </c>
      <c r="B36" s="509" t="s">
        <v>2010</v>
      </c>
      <c r="C36" s="509" t="s">
        <v>2011</v>
      </c>
      <c r="D36" s="510">
        <v>43101</v>
      </c>
      <c r="E36" s="511">
        <v>26400</v>
      </c>
      <c r="F36" s="512">
        <v>8</v>
      </c>
      <c r="G36" s="513">
        <f t="shared" si="0"/>
        <v>211200</v>
      </c>
      <c r="H36" s="512">
        <v>8</v>
      </c>
      <c r="I36" s="513">
        <f t="shared" si="1"/>
        <v>211200</v>
      </c>
    </row>
    <row r="37" spans="1:9">
      <c r="A37" s="508">
        <v>24</v>
      </c>
      <c r="B37" s="509" t="s">
        <v>2012</v>
      </c>
      <c r="C37" s="509" t="s">
        <v>2013</v>
      </c>
      <c r="D37" s="510">
        <v>43101</v>
      </c>
      <c r="E37" s="511">
        <v>28800</v>
      </c>
      <c r="F37" s="512">
        <v>1</v>
      </c>
      <c r="G37" s="513">
        <f t="shared" si="0"/>
        <v>28800</v>
      </c>
      <c r="H37" s="512">
        <v>1</v>
      </c>
      <c r="I37" s="513">
        <f t="shared" si="1"/>
        <v>28800</v>
      </c>
    </row>
    <row r="38" spans="1:9">
      <c r="A38" s="508">
        <v>25</v>
      </c>
      <c r="B38" s="509" t="s">
        <v>2014</v>
      </c>
      <c r="C38" s="509" t="s">
        <v>1913</v>
      </c>
      <c r="D38" s="510">
        <v>43101</v>
      </c>
      <c r="E38" s="511">
        <v>12800</v>
      </c>
      <c r="F38" s="512">
        <v>14</v>
      </c>
      <c r="G38" s="513">
        <f t="shared" si="0"/>
        <v>179200</v>
      </c>
      <c r="H38" s="512">
        <v>14</v>
      </c>
      <c r="I38" s="513">
        <f t="shared" si="1"/>
        <v>179200</v>
      </c>
    </row>
    <row r="39" spans="1:9">
      <c r="A39" s="508">
        <v>26</v>
      </c>
      <c r="B39" s="509" t="s">
        <v>2015</v>
      </c>
      <c r="C39" s="509" t="s">
        <v>467</v>
      </c>
      <c r="D39" s="510">
        <v>43101</v>
      </c>
      <c r="E39" s="511">
        <v>60000</v>
      </c>
      <c r="F39" s="512">
        <v>1</v>
      </c>
      <c r="G39" s="513">
        <f t="shared" si="0"/>
        <v>60000</v>
      </c>
      <c r="H39" s="512">
        <v>1</v>
      </c>
      <c r="I39" s="513">
        <f t="shared" si="1"/>
        <v>60000</v>
      </c>
    </row>
    <row r="40" spans="1:9">
      <c r="A40" s="508">
        <v>27</v>
      </c>
      <c r="B40" s="509" t="s">
        <v>2016</v>
      </c>
      <c r="C40" s="509" t="s">
        <v>2011</v>
      </c>
      <c r="D40" s="510">
        <v>43101</v>
      </c>
      <c r="E40" s="511">
        <v>24750</v>
      </c>
      <c r="F40" s="512">
        <v>1</v>
      </c>
      <c r="G40" s="513">
        <f t="shared" si="0"/>
        <v>24750</v>
      </c>
      <c r="H40" s="512">
        <v>1</v>
      </c>
      <c r="I40" s="513">
        <f t="shared" si="1"/>
        <v>24750</v>
      </c>
    </row>
    <row r="41" spans="1:9">
      <c r="A41" s="508">
        <v>28</v>
      </c>
      <c r="B41" s="509" t="s">
        <v>2017</v>
      </c>
      <c r="C41" s="509" t="s">
        <v>1067</v>
      </c>
      <c r="D41" s="510">
        <v>43101</v>
      </c>
      <c r="E41" s="511">
        <v>21300</v>
      </c>
      <c r="F41" s="512">
        <v>12</v>
      </c>
      <c r="G41" s="513">
        <f t="shared" si="0"/>
        <v>255600</v>
      </c>
      <c r="H41" s="512">
        <v>12</v>
      </c>
      <c r="I41" s="513">
        <f t="shared" si="1"/>
        <v>255600</v>
      </c>
    </row>
    <row r="42" spans="1:9">
      <c r="A42" s="508">
        <v>29</v>
      </c>
      <c r="B42" s="509" t="s">
        <v>2018</v>
      </c>
      <c r="C42" s="509" t="s">
        <v>2019</v>
      </c>
      <c r="D42" s="510">
        <v>43101</v>
      </c>
      <c r="E42" s="511">
        <v>237500</v>
      </c>
      <c r="F42" s="512">
        <v>1</v>
      </c>
      <c r="G42" s="513">
        <f t="shared" si="0"/>
        <v>237500</v>
      </c>
      <c r="H42" s="512">
        <v>1</v>
      </c>
      <c r="I42" s="513">
        <f t="shared" si="1"/>
        <v>237500</v>
      </c>
    </row>
    <row r="43" spans="1:9">
      <c r="A43" s="508">
        <v>30</v>
      </c>
      <c r="B43" s="509" t="s">
        <v>2020</v>
      </c>
      <c r="C43" s="509" t="s">
        <v>2021</v>
      </c>
      <c r="D43" s="510">
        <v>43101</v>
      </c>
      <c r="E43" s="511">
        <v>37500</v>
      </c>
      <c r="F43" s="512">
        <v>1</v>
      </c>
      <c r="G43" s="513">
        <f t="shared" si="0"/>
        <v>37500</v>
      </c>
      <c r="H43" s="512">
        <v>1</v>
      </c>
      <c r="I43" s="513">
        <f t="shared" si="1"/>
        <v>37500</v>
      </c>
    </row>
    <row r="44" spans="1:9">
      <c r="A44" s="508">
        <v>31</v>
      </c>
      <c r="B44" s="509" t="s">
        <v>2022</v>
      </c>
      <c r="C44" s="509" t="s">
        <v>2019</v>
      </c>
      <c r="D44" s="510">
        <v>43101</v>
      </c>
      <c r="E44" s="511">
        <v>237500</v>
      </c>
      <c r="F44" s="512">
        <v>1</v>
      </c>
      <c r="G44" s="513">
        <f t="shared" si="0"/>
        <v>237500</v>
      </c>
      <c r="H44" s="512">
        <v>1</v>
      </c>
      <c r="I44" s="513">
        <f t="shared" si="1"/>
        <v>237500</v>
      </c>
    </row>
    <row r="45" spans="1:9">
      <c r="A45" s="508">
        <v>32</v>
      </c>
      <c r="B45" s="509" t="s">
        <v>2023</v>
      </c>
      <c r="C45" s="509" t="s">
        <v>2021</v>
      </c>
      <c r="D45" s="510">
        <v>43101</v>
      </c>
      <c r="E45" s="511">
        <v>37500</v>
      </c>
      <c r="F45" s="512">
        <v>1</v>
      </c>
      <c r="G45" s="513">
        <f t="shared" si="0"/>
        <v>37500</v>
      </c>
      <c r="H45" s="512">
        <v>1</v>
      </c>
      <c r="I45" s="513">
        <f t="shared" si="1"/>
        <v>37500</v>
      </c>
    </row>
    <row r="46" spans="1:9">
      <c r="A46" s="508">
        <v>33</v>
      </c>
      <c r="B46" s="509" t="s">
        <v>2024</v>
      </c>
      <c r="C46" s="509" t="s">
        <v>2025</v>
      </c>
      <c r="D46" s="510">
        <v>43101</v>
      </c>
      <c r="E46" s="511">
        <v>39500</v>
      </c>
      <c r="F46" s="512">
        <v>1</v>
      </c>
      <c r="G46" s="513">
        <f t="shared" si="0"/>
        <v>39500</v>
      </c>
      <c r="H46" s="512">
        <v>1</v>
      </c>
      <c r="I46" s="513">
        <f t="shared" si="1"/>
        <v>39500</v>
      </c>
    </row>
    <row r="47" spans="1:9">
      <c r="A47" s="508">
        <v>34</v>
      </c>
      <c r="B47" s="509" t="s">
        <v>2026</v>
      </c>
      <c r="C47" s="509" t="s">
        <v>2027</v>
      </c>
      <c r="D47" s="510">
        <v>43101</v>
      </c>
      <c r="E47" s="511">
        <v>138000</v>
      </c>
      <c r="F47" s="512">
        <v>2</v>
      </c>
      <c r="G47" s="513">
        <f t="shared" si="0"/>
        <v>276000</v>
      </c>
      <c r="H47" s="512">
        <v>2</v>
      </c>
      <c r="I47" s="513">
        <f t="shared" si="1"/>
        <v>276000</v>
      </c>
    </row>
    <row r="48" spans="1:9">
      <c r="A48" s="508">
        <v>35</v>
      </c>
      <c r="B48" s="509" t="s">
        <v>2028</v>
      </c>
      <c r="C48" s="509" t="s">
        <v>2029</v>
      </c>
      <c r="D48" s="510">
        <v>43101</v>
      </c>
      <c r="E48" s="511">
        <v>99650</v>
      </c>
      <c r="F48" s="512">
        <v>3</v>
      </c>
      <c r="G48" s="513">
        <f t="shared" si="0"/>
        <v>298950</v>
      </c>
      <c r="H48" s="512">
        <v>3</v>
      </c>
      <c r="I48" s="513">
        <f t="shared" si="1"/>
        <v>298950</v>
      </c>
    </row>
    <row r="49" spans="1:9">
      <c r="A49" s="508">
        <v>36</v>
      </c>
      <c r="B49" s="509" t="s">
        <v>2030</v>
      </c>
      <c r="C49" s="509" t="s">
        <v>2031</v>
      </c>
      <c r="D49" s="510">
        <v>43101</v>
      </c>
      <c r="E49" s="511">
        <v>179100</v>
      </c>
      <c r="F49" s="512">
        <v>1</v>
      </c>
      <c r="G49" s="513">
        <f t="shared" si="0"/>
        <v>179100</v>
      </c>
      <c r="H49" s="512">
        <v>1</v>
      </c>
      <c r="I49" s="513">
        <f t="shared" si="1"/>
        <v>179100</v>
      </c>
    </row>
    <row r="50" spans="1:9">
      <c r="A50" s="508">
        <v>37</v>
      </c>
      <c r="B50" s="509" t="s">
        <v>2032</v>
      </c>
      <c r="C50" s="509" t="s">
        <v>2033</v>
      </c>
      <c r="D50" s="510">
        <v>43101</v>
      </c>
      <c r="E50" s="511">
        <v>193000</v>
      </c>
      <c r="F50" s="512">
        <v>1</v>
      </c>
      <c r="G50" s="513">
        <f t="shared" si="0"/>
        <v>193000</v>
      </c>
      <c r="H50" s="512">
        <v>1</v>
      </c>
      <c r="I50" s="513">
        <f t="shared" si="1"/>
        <v>193000</v>
      </c>
    </row>
    <row r="51" spans="1:9">
      <c r="A51" s="508">
        <v>38</v>
      </c>
      <c r="B51" s="509" t="s">
        <v>2034</v>
      </c>
      <c r="C51" s="509" t="s">
        <v>2035</v>
      </c>
      <c r="D51" s="510">
        <v>43101</v>
      </c>
      <c r="E51" s="511">
        <v>90400</v>
      </c>
      <c r="F51" s="512">
        <v>1</v>
      </c>
      <c r="G51" s="513">
        <f t="shared" si="0"/>
        <v>90400</v>
      </c>
      <c r="H51" s="512">
        <v>1</v>
      </c>
      <c r="I51" s="513">
        <f t="shared" si="1"/>
        <v>90400</v>
      </c>
    </row>
    <row r="52" spans="1:9">
      <c r="A52" s="508">
        <v>39</v>
      </c>
      <c r="B52" s="509" t="s">
        <v>2036</v>
      </c>
      <c r="C52" s="509" t="s">
        <v>192</v>
      </c>
      <c r="D52" s="510">
        <v>43101</v>
      </c>
      <c r="E52" s="511">
        <v>61500</v>
      </c>
      <c r="F52" s="512">
        <v>2</v>
      </c>
      <c r="G52" s="513">
        <f t="shared" si="0"/>
        <v>123000</v>
      </c>
      <c r="H52" s="512">
        <v>2</v>
      </c>
      <c r="I52" s="513">
        <f t="shared" si="1"/>
        <v>123000</v>
      </c>
    </row>
    <row r="53" spans="1:9">
      <c r="A53" s="508">
        <v>40</v>
      </c>
      <c r="B53" s="509" t="s">
        <v>2037</v>
      </c>
      <c r="C53" s="509" t="s">
        <v>2038</v>
      </c>
      <c r="D53" s="510">
        <v>43101</v>
      </c>
      <c r="E53" s="511">
        <v>94100</v>
      </c>
      <c r="F53" s="512">
        <v>1</v>
      </c>
      <c r="G53" s="513">
        <f t="shared" si="0"/>
        <v>94100</v>
      </c>
      <c r="H53" s="512">
        <v>1</v>
      </c>
      <c r="I53" s="513">
        <f t="shared" si="1"/>
        <v>94100</v>
      </c>
    </row>
    <row r="54" spans="1:9">
      <c r="A54" s="508">
        <v>41</v>
      </c>
      <c r="B54" s="509" t="s">
        <v>2039</v>
      </c>
      <c r="C54" s="509" t="s">
        <v>2040</v>
      </c>
      <c r="D54" s="510">
        <v>43101</v>
      </c>
      <c r="E54" s="511">
        <v>94100</v>
      </c>
      <c r="F54" s="512">
        <v>1</v>
      </c>
      <c r="G54" s="513">
        <f t="shared" si="0"/>
        <v>94100</v>
      </c>
      <c r="H54" s="512">
        <v>1</v>
      </c>
      <c r="I54" s="513">
        <f t="shared" si="1"/>
        <v>94100</v>
      </c>
    </row>
    <row r="55" spans="1:9">
      <c r="A55" s="508">
        <v>42</v>
      </c>
      <c r="B55" s="509" t="s">
        <v>2041</v>
      </c>
      <c r="C55" s="509" t="s">
        <v>2042</v>
      </c>
      <c r="D55" s="510">
        <v>43101</v>
      </c>
      <c r="E55" s="511">
        <v>182500</v>
      </c>
      <c r="F55" s="512">
        <v>1</v>
      </c>
      <c r="G55" s="513">
        <f t="shared" si="0"/>
        <v>182500</v>
      </c>
      <c r="H55" s="512">
        <v>1</v>
      </c>
      <c r="I55" s="513">
        <f t="shared" si="1"/>
        <v>182500</v>
      </c>
    </row>
    <row r="56" spans="1:9">
      <c r="A56" s="508">
        <v>43</v>
      </c>
      <c r="B56" s="509" t="s">
        <v>2043</v>
      </c>
      <c r="C56" s="509" t="s">
        <v>2044</v>
      </c>
      <c r="D56" s="510">
        <v>43101</v>
      </c>
      <c r="E56" s="511">
        <v>34600</v>
      </c>
      <c r="F56" s="512">
        <v>2</v>
      </c>
      <c r="G56" s="513">
        <f t="shared" si="0"/>
        <v>69200</v>
      </c>
      <c r="H56" s="512">
        <v>2</v>
      </c>
      <c r="I56" s="513">
        <f t="shared" si="1"/>
        <v>69200</v>
      </c>
    </row>
    <row r="57" spans="1:9">
      <c r="A57" s="508">
        <v>44</v>
      </c>
      <c r="B57" s="509" t="s">
        <v>2045</v>
      </c>
      <c r="C57" s="509" t="s">
        <v>2044</v>
      </c>
      <c r="D57" s="510">
        <v>43101</v>
      </c>
      <c r="E57" s="511">
        <v>28800</v>
      </c>
      <c r="F57" s="512">
        <v>4</v>
      </c>
      <c r="G57" s="513">
        <f t="shared" si="0"/>
        <v>115200</v>
      </c>
      <c r="H57" s="512">
        <v>4</v>
      </c>
      <c r="I57" s="513">
        <f t="shared" si="1"/>
        <v>115200</v>
      </c>
    </row>
    <row r="58" spans="1:9">
      <c r="A58" s="508">
        <v>45</v>
      </c>
      <c r="B58" s="509" t="s">
        <v>2046</v>
      </c>
      <c r="C58" s="509" t="s">
        <v>2047</v>
      </c>
      <c r="D58" s="510">
        <v>43101</v>
      </c>
      <c r="E58" s="511">
        <v>71500</v>
      </c>
      <c r="F58" s="512">
        <v>1</v>
      </c>
      <c r="G58" s="513">
        <f t="shared" si="0"/>
        <v>71500</v>
      </c>
      <c r="H58" s="512">
        <v>1</v>
      </c>
      <c r="I58" s="513">
        <f t="shared" si="1"/>
        <v>71500</v>
      </c>
    </row>
    <row r="59" spans="1:9">
      <c r="A59" s="508">
        <v>46</v>
      </c>
      <c r="B59" s="509" t="s">
        <v>2048</v>
      </c>
      <c r="C59" s="509" t="s">
        <v>440</v>
      </c>
      <c r="D59" s="510">
        <v>43101</v>
      </c>
      <c r="E59" s="511">
        <v>47500</v>
      </c>
      <c r="F59" s="512">
        <v>5</v>
      </c>
      <c r="G59" s="513">
        <f t="shared" si="0"/>
        <v>237500</v>
      </c>
      <c r="H59" s="512">
        <v>5</v>
      </c>
      <c r="I59" s="513">
        <f t="shared" si="1"/>
        <v>237500</v>
      </c>
    </row>
    <row r="60" spans="1:9">
      <c r="A60" s="508">
        <v>47</v>
      </c>
      <c r="B60" s="509" t="s">
        <v>2049</v>
      </c>
      <c r="C60" s="509" t="s">
        <v>2050</v>
      </c>
      <c r="D60" s="510">
        <v>43101</v>
      </c>
      <c r="E60" s="511">
        <v>40000</v>
      </c>
      <c r="F60" s="512">
        <v>1</v>
      </c>
      <c r="G60" s="513">
        <f t="shared" si="0"/>
        <v>40000</v>
      </c>
      <c r="H60" s="512">
        <v>1</v>
      </c>
      <c r="I60" s="513">
        <f t="shared" si="1"/>
        <v>40000</v>
      </c>
    </row>
    <row r="61" spans="1:9">
      <c r="A61" s="508">
        <v>48</v>
      </c>
      <c r="B61" s="509" t="s">
        <v>2051</v>
      </c>
      <c r="C61" s="514" t="s">
        <v>2052</v>
      </c>
      <c r="D61" s="510">
        <v>43101</v>
      </c>
      <c r="E61" s="511">
        <v>108000</v>
      </c>
      <c r="F61" s="512">
        <v>1</v>
      </c>
      <c r="G61" s="513">
        <f t="shared" si="0"/>
        <v>108000</v>
      </c>
      <c r="H61" s="512">
        <v>1</v>
      </c>
      <c r="I61" s="513">
        <f t="shared" si="1"/>
        <v>108000</v>
      </c>
    </row>
    <row r="62" spans="1:9" ht="22.5">
      <c r="A62" s="508">
        <v>49</v>
      </c>
      <c r="B62" s="509" t="s">
        <v>2053</v>
      </c>
      <c r="C62" s="509" t="s">
        <v>2054</v>
      </c>
      <c r="D62" s="510">
        <v>43101</v>
      </c>
      <c r="E62" s="511">
        <v>25400</v>
      </c>
      <c r="F62" s="512">
        <v>1</v>
      </c>
      <c r="G62" s="513">
        <f t="shared" si="0"/>
        <v>25400</v>
      </c>
      <c r="H62" s="512">
        <v>1</v>
      </c>
      <c r="I62" s="513">
        <f t="shared" si="1"/>
        <v>25400</v>
      </c>
    </row>
    <row r="63" spans="1:9">
      <c r="A63" s="508">
        <v>50</v>
      </c>
      <c r="B63" s="509" t="s">
        <v>2055</v>
      </c>
      <c r="C63" s="509" t="s">
        <v>2056</v>
      </c>
      <c r="D63" s="510">
        <v>43101</v>
      </c>
      <c r="E63" s="511">
        <v>14000</v>
      </c>
      <c r="F63" s="512">
        <v>1</v>
      </c>
      <c r="G63" s="513">
        <f t="shared" si="0"/>
        <v>14000</v>
      </c>
      <c r="H63" s="512">
        <v>1</v>
      </c>
      <c r="I63" s="513">
        <f t="shared" si="1"/>
        <v>14000</v>
      </c>
    </row>
    <row r="64" spans="1:9">
      <c r="A64" s="508">
        <v>51</v>
      </c>
      <c r="B64" s="509" t="s">
        <v>2057</v>
      </c>
      <c r="C64" s="509" t="s">
        <v>746</v>
      </c>
      <c r="D64" s="510">
        <v>43101</v>
      </c>
      <c r="E64" s="511">
        <v>18000</v>
      </c>
      <c r="F64" s="512">
        <v>4</v>
      </c>
      <c r="G64" s="513">
        <f t="shared" si="0"/>
        <v>72000</v>
      </c>
      <c r="H64" s="512">
        <v>4</v>
      </c>
      <c r="I64" s="513">
        <f t="shared" si="1"/>
        <v>72000</v>
      </c>
    </row>
    <row r="65" spans="1:9">
      <c r="A65" s="508">
        <v>52</v>
      </c>
      <c r="B65" s="509" t="s">
        <v>2058</v>
      </c>
      <c r="C65" s="509" t="s">
        <v>2059</v>
      </c>
      <c r="D65" s="510">
        <v>43101</v>
      </c>
      <c r="E65" s="511">
        <v>14250</v>
      </c>
      <c r="F65" s="512">
        <v>1</v>
      </c>
      <c r="G65" s="513">
        <f t="shared" si="0"/>
        <v>14250</v>
      </c>
      <c r="H65" s="512">
        <v>1</v>
      </c>
      <c r="I65" s="513">
        <f t="shared" si="1"/>
        <v>14250</v>
      </c>
    </row>
    <row r="66" spans="1:9">
      <c r="A66" s="508">
        <v>53</v>
      </c>
      <c r="B66" s="509" t="s">
        <v>2060</v>
      </c>
      <c r="C66" s="509" t="s">
        <v>2061</v>
      </c>
      <c r="D66" s="510">
        <v>43101</v>
      </c>
      <c r="E66" s="511">
        <v>83500</v>
      </c>
      <c r="F66" s="512">
        <v>1</v>
      </c>
      <c r="G66" s="513">
        <f t="shared" si="0"/>
        <v>83500</v>
      </c>
      <c r="H66" s="512">
        <v>1</v>
      </c>
      <c r="I66" s="513">
        <f t="shared" si="1"/>
        <v>83500</v>
      </c>
    </row>
    <row r="67" spans="1:9">
      <c r="A67" s="508">
        <v>54</v>
      </c>
      <c r="B67" s="509" t="s">
        <v>2062</v>
      </c>
      <c r="C67" s="509" t="s">
        <v>2063</v>
      </c>
      <c r="D67" s="510">
        <v>43101</v>
      </c>
      <c r="E67" s="511">
        <v>18000</v>
      </c>
      <c r="F67" s="512">
        <v>1</v>
      </c>
      <c r="G67" s="513">
        <f t="shared" si="0"/>
        <v>18000</v>
      </c>
      <c r="H67" s="512">
        <v>1</v>
      </c>
      <c r="I67" s="513">
        <f t="shared" si="1"/>
        <v>18000</v>
      </c>
    </row>
    <row r="68" spans="1:9">
      <c r="A68" s="508">
        <v>55</v>
      </c>
      <c r="B68" s="509" t="s">
        <v>2064</v>
      </c>
      <c r="C68" s="509" t="s">
        <v>1676</v>
      </c>
      <c r="D68" s="510">
        <v>43101</v>
      </c>
      <c r="E68" s="511">
        <v>15000</v>
      </c>
      <c r="F68" s="512">
        <v>2</v>
      </c>
      <c r="G68" s="513">
        <f t="shared" si="0"/>
        <v>30000</v>
      </c>
      <c r="H68" s="512">
        <v>2</v>
      </c>
      <c r="I68" s="513">
        <f t="shared" si="1"/>
        <v>30000</v>
      </c>
    </row>
    <row r="69" spans="1:9">
      <c r="A69" s="508">
        <v>56</v>
      </c>
      <c r="B69" s="509" t="s">
        <v>2065</v>
      </c>
      <c r="C69" s="509" t="s">
        <v>172</v>
      </c>
      <c r="D69" s="510">
        <v>43101</v>
      </c>
      <c r="E69" s="511">
        <v>17300</v>
      </c>
      <c r="F69" s="512">
        <v>1</v>
      </c>
      <c r="G69" s="513">
        <f t="shared" si="0"/>
        <v>17300</v>
      </c>
      <c r="H69" s="512">
        <v>1</v>
      </c>
      <c r="I69" s="513">
        <f t="shared" si="1"/>
        <v>17300</v>
      </c>
    </row>
    <row r="70" spans="1:9">
      <c r="A70" s="508">
        <v>57</v>
      </c>
      <c r="B70" s="509" t="s">
        <v>2066</v>
      </c>
      <c r="C70" s="509" t="s">
        <v>1707</v>
      </c>
      <c r="D70" s="510">
        <v>43101</v>
      </c>
      <c r="E70" s="511">
        <v>40600</v>
      </c>
      <c r="F70" s="512">
        <v>6</v>
      </c>
      <c r="G70" s="513">
        <f t="shared" si="0"/>
        <v>243600</v>
      </c>
      <c r="H70" s="512">
        <v>6</v>
      </c>
      <c r="I70" s="513">
        <f t="shared" si="1"/>
        <v>243600</v>
      </c>
    </row>
    <row r="71" spans="1:9">
      <c r="A71" s="508">
        <v>58</v>
      </c>
      <c r="B71" s="509" t="s">
        <v>2067</v>
      </c>
      <c r="C71" s="509" t="s">
        <v>2068</v>
      </c>
      <c r="D71" s="510">
        <v>43101</v>
      </c>
      <c r="E71" s="511">
        <v>96000</v>
      </c>
      <c r="F71" s="512">
        <v>1</v>
      </c>
      <c r="G71" s="513">
        <f t="shared" si="0"/>
        <v>96000</v>
      </c>
      <c r="H71" s="512">
        <v>1</v>
      </c>
      <c r="I71" s="513">
        <f t="shared" si="1"/>
        <v>96000</v>
      </c>
    </row>
    <row r="72" spans="1:9">
      <c r="A72" s="508">
        <v>59</v>
      </c>
      <c r="B72" s="509" t="s">
        <v>2069</v>
      </c>
      <c r="C72" s="509" t="s">
        <v>192</v>
      </c>
      <c r="D72" s="510">
        <v>43101</v>
      </c>
      <c r="E72" s="511">
        <v>36000</v>
      </c>
      <c r="F72" s="512">
        <v>1</v>
      </c>
      <c r="G72" s="513">
        <f t="shared" si="0"/>
        <v>36000</v>
      </c>
      <c r="H72" s="512">
        <v>1</v>
      </c>
      <c r="I72" s="513">
        <f t="shared" si="1"/>
        <v>36000</v>
      </c>
    </row>
    <row r="73" spans="1:9" ht="22.5">
      <c r="A73" s="508">
        <v>60</v>
      </c>
      <c r="B73" s="509" t="s">
        <v>2070</v>
      </c>
      <c r="C73" s="509" t="s">
        <v>2071</v>
      </c>
      <c r="D73" s="510">
        <v>43101</v>
      </c>
      <c r="E73" s="511">
        <v>15000</v>
      </c>
      <c r="F73" s="512">
        <v>10</v>
      </c>
      <c r="G73" s="513">
        <f t="shared" si="0"/>
        <v>150000</v>
      </c>
      <c r="H73" s="512">
        <v>10</v>
      </c>
      <c r="I73" s="513">
        <f t="shared" si="1"/>
        <v>150000</v>
      </c>
    </row>
    <row r="74" spans="1:9">
      <c r="A74" s="508">
        <v>61</v>
      </c>
      <c r="B74" s="509" t="s">
        <v>2072</v>
      </c>
      <c r="C74" s="509" t="s">
        <v>2073</v>
      </c>
      <c r="D74" s="510">
        <v>43101</v>
      </c>
      <c r="E74" s="511">
        <v>24000</v>
      </c>
      <c r="F74" s="512">
        <v>10</v>
      </c>
      <c r="G74" s="513">
        <f t="shared" si="0"/>
        <v>240000</v>
      </c>
      <c r="H74" s="512">
        <v>10</v>
      </c>
      <c r="I74" s="513">
        <f t="shared" si="1"/>
        <v>240000</v>
      </c>
    </row>
    <row r="75" spans="1:9">
      <c r="A75" s="508">
        <v>62</v>
      </c>
      <c r="B75" s="509" t="s">
        <v>2074</v>
      </c>
      <c r="C75" s="509" t="s">
        <v>2075</v>
      </c>
      <c r="D75" s="510">
        <v>43101</v>
      </c>
      <c r="E75" s="511">
        <v>28000</v>
      </c>
      <c r="F75" s="512">
        <v>3</v>
      </c>
      <c r="G75" s="513">
        <f t="shared" si="0"/>
        <v>84000</v>
      </c>
      <c r="H75" s="512">
        <v>3</v>
      </c>
      <c r="I75" s="513">
        <f t="shared" si="1"/>
        <v>84000</v>
      </c>
    </row>
    <row r="76" spans="1:9">
      <c r="A76" s="508">
        <v>63</v>
      </c>
      <c r="B76" s="509" t="s">
        <v>2076</v>
      </c>
      <c r="C76" s="509" t="s">
        <v>2077</v>
      </c>
      <c r="D76" s="510">
        <v>43101</v>
      </c>
      <c r="E76" s="511">
        <v>24000</v>
      </c>
      <c r="F76" s="512">
        <v>10</v>
      </c>
      <c r="G76" s="513">
        <f t="shared" si="0"/>
        <v>240000</v>
      </c>
      <c r="H76" s="512">
        <v>10</v>
      </c>
      <c r="I76" s="513">
        <f t="shared" si="1"/>
        <v>240000</v>
      </c>
    </row>
    <row r="77" spans="1:9">
      <c r="A77" s="508">
        <v>64</v>
      </c>
      <c r="B77" s="509" t="s">
        <v>2078</v>
      </c>
      <c r="C77" s="509" t="s">
        <v>2079</v>
      </c>
      <c r="D77" s="510">
        <v>43101</v>
      </c>
      <c r="E77" s="511">
        <v>24000</v>
      </c>
      <c r="F77" s="512">
        <v>16</v>
      </c>
      <c r="G77" s="513">
        <f t="shared" si="0"/>
        <v>384000</v>
      </c>
      <c r="H77" s="512">
        <v>16</v>
      </c>
      <c r="I77" s="513">
        <f t="shared" si="1"/>
        <v>384000</v>
      </c>
    </row>
    <row r="78" spans="1:9">
      <c r="A78" s="508">
        <v>65</v>
      </c>
      <c r="B78" s="509" t="s">
        <v>2080</v>
      </c>
      <c r="C78" s="509" t="s">
        <v>2081</v>
      </c>
      <c r="D78" s="510">
        <v>43101</v>
      </c>
      <c r="E78" s="511">
        <v>60000</v>
      </c>
      <c r="F78" s="512">
        <v>1</v>
      </c>
      <c r="G78" s="513">
        <f t="shared" si="0"/>
        <v>60000</v>
      </c>
      <c r="H78" s="512">
        <v>1</v>
      </c>
      <c r="I78" s="513">
        <f t="shared" si="1"/>
        <v>60000</v>
      </c>
    </row>
    <row r="79" spans="1:9" ht="22.5">
      <c r="A79" s="508">
        <v>66</v>
      </c>
      <c r="B79" s="509" t="s">
        <v>2082</v>
      </c>
      <c r="C79" s="509" t="s">
        <v>2083</v>
      </c>
      <c r="D79" s="510">
        <v>43101</v>
      </c>
      <c r="E79" s="511">
        <v>652600</v>
      </c>
      <c r="F79" s="512">
        <v>1</v>
      </c>
      <c r="G79" s="513">
        <f t="shared" ref="G79:G142" si="2">E79*F79</f>
        <v>652600</v>
      </c>
      <c r="H79" s="512">
        <v>1</v>
      </c>
      <c r="I79" s="513">
        <f t="shared" ref="I79:I142" si="3">H79*E79</f>
        <v>652600</v>
      </c>
    </row>
    <row r="80" spans="1:9">
      <c r="A80" s="508">
        <v>67</v>
      </c>
      <c r="B80" s="509" t="s">
        <v>2084</v>
      </c>
      <c r="C80" s="509" t="s">
        <v>2085</v>
      </c>
      <c r="D80" s="510">
        <v>43101</v>
      </c>
      <c r="E80" s="511">
        <v>115000</v>
      </c>
      <c r="F80" s="512">
        <v>1</v>
      </c>
      <c r="G80" s="513">
        <f t="shared" si="2"/>
        <v>115000</v>
      </c>
      <c r="H80" s="512">
        <v>1</v>
      </c>
      <c r="I80" s="513">
        <f t="shared" si="3"/>
        <v>115000</v>
      </c>
    </row>
    <row r="81" spans="1:9" ht="22.5">
      <c r="A81" s="508">
        <v>68</v>
      </c>
      <c r="B81" s="509" t="s">
        <v>2086</v>
      </c>
      <c r="C81" s="509" t="s">
        <v>2087</v>
      </c>
      <c r="D81" s="510">
        <v>43101</v>
      </c>
      <c r="E81" s="511">
        <v>225000</v>
      </c>
      <c r="F81" s="512">
        <v>1</v>
      </c>
      <c r="G81" s="513">
        <f t="shared" si="2"/>
        <v>225000</v>
      </c>
      <c r="H81" s="512">
        <v>1</v>
      </c>
      <c r="I81" s="513">
        <f t="shared" si="3"/>
        <v>225000</v>
      </c>
    </row>
    <row r="82" spans="1:9" ht="22.5">
      <c r="A82" s="508">
        <v>69</v>
      </c>
      <c r="B82" s="509" t="s">
        <v>2088</v>
      </c>
      <c r="C82" s="509" t="s">
        <v>2089</v>
      </c>
      <c r="D82" s="510">
        <v>43101</v>
      </c>
      <c r="E82" s="511">
        <v>18200</v>
      </c>
      <c r="F82" s="512">
        <v>1</v>
      </c>
      <c r="G82" s="513">
        <f t="shared" si="2"/>
        <v>18200</v>
      </c>
      <c r="H82" s="512">
        <v>1</v>
      </c>
      <c r="I82" s="513">
        <f t="shared" si="3"/>
        <v>18200</v>
      </c>
    </row>
    <row r="83" spans="1:9">
      <c r="A83" s="508">
        <v>70</v>
      </c>
      <c r="B83" s="509" t="s">
        <v>2090</v>
      </c>
      <c r="C83" s="509" t="s">
        <v>2091</v>
      </c>
      <c r="D83" s="510">
        <v>43101</v>
      </c>
      <c r="E83" s="511">
        <v>72250</v>
      </c>
      <c r="F83" s="512">
        <v>3</v>
      </c>
      <c r="G83" s="513">
        <f t="shared" si="2"/>
        <v>216750</v>
      </c>
      <c r="H83" s="512">
        <v>3</v>
      </c>
      <c r="I83" s="513">
        <f t="shared" si="3"/>
        <v>216750</v>
      </c>
    </row>
    <row r="84" spans="1:9">
      <c r="A84" s="508">
        <v>71</v>
      </c>
      <c r="B84" s="509" t="s">
        <v>2092</v>
      </c>
      <c r="C84" s="509" t="s">
        <v>221</v>
      </c>
      <c r="D84" s="510">
        <v>43101</v>
      </c>
      <c r="E84" s="511">
        <v>5550</v>
      </c>
      <c r="F84" s="512">
        <v>2</v>
      </c>
      <c r="G84" s="513">
        <f t="shared" si="2"/>
        <v>11100</v>
      </c>
      <c r="H84" s="512">
        <v>2</v>
      </c>
      <c r="I84" s="513">
        <f t="shared" si="3"/>
        <v>11100</v>
      </c>
    </row>
    <row r="85" spans="1:9">
      <c r="A85" s="508">
        <v>72</v>
      </c>
      <c r="B85" s="509" t="s">
        <v>2093</v>
      </c>
      <c r="C85" s="509" t="s">
        <v>233</v>
      </c>
      <c r="D85" s="510">
        <v>43101</v>
      </c>
      <c r="E85" s="511">
        <v>3000</v>
      </c>
      <c r="F85" s="512">
        <v>2</v>
      </c>
      <c r="G85" s="513">
        <f t="shared" si="2"/>
        <v>6000</v>
      </c>
      <c r="H85" s="512">
        <v>2</v>
      </c>
      <c r="I85" s="513">
        <f t="shared" si="3"/>
        <v>6000</v>
      </c>
    </row>
    <row r="86" spans="1:9">
      <c r="A86" s="508">
        <v>73</v>
      </c>
      <c r="B86" s="509" t="s">
        <v>2094</v>
      </c>
      <c r="C86" s="509" t="s">
        <v>2095</v>
      </c>
      <c r="D86" s="510">
        <v>43101</v>
      </c>
      <c r="E86" s="511">
        <v>298000</v>
      </c>
      <c r="F86" s="512">
        <v>1</v>
      </c>
      <c r="G86" s="513">
        <f t="shared" si="2"/>
        <v>298000</v>
      </c>
      <c r="H86" s="512">
        <v>1</v>
      </c>
      <c r="I86" s="513">
        <f t="shared" si="3"/>
        <v>298000</v>
      </c>
    </row>
    <row r="87" spans="1:9">
      <c r="A87" s="508">
        <v>74</v>
      </c>
      <c r="B87" s="509" t="s">
        <v>2096</v>
      </c>
      <c r="C87" s="509" t="s">
        <v>1929</v>
      </c>
      <c r="D87" s="510">
        <v>43101</v>
      </c>
      <c r="E87" s="511">
        <v>600</v>
      </c>
      <c r="F87" s="512">
        <v>1</v>
      </c>
      <c r="G87" s="513">
        <f t="shared" si="2"/>
        <v>600</v>
      </c>
      <c r="H87" s="512">
        <v>1</v>
      </c>
      <c r="I87" s="513">
        <f t="shared" si="3"/>
        <v>600</v>
      </c>
    </row>
    <row r="88" spans="1:9">
      <c r="A88" s="508">
        <v>75</v>
      </c>
      <c r="B88" s="509" t="s">
        <v>2097</v>
      </c>
      <c r="C88" s="509" t="s">
        <v>2098</v>
      </c>
      <c r="D88" s="510">
        <v>43101</v>
      </c>
      <c r="E88" s="511">
        <v>1200</v>
      </c>
      <c r="F88" s="512">
        <v>10</v>
      </c>
      <c r="G88" s="513">
        <f t="shared" si="2"/>
        <v>12000</v>
      </c>
      <c r="H88" s="512">
        <v>10</v>
      </c>
      <c r="I88" s="513">
        <f t="shared" si="3"/>
        <v>12000</v>
      </c>
    </row>
    <row r="89" spans="1:9">
      <c r="A89" s="508">
        <v>76</v>
      </c>
      <c r="B89" s="509" t="s">
        <v>2099</v>
      </c>
      <c r="C89" s="509" t="s">
        <v>760</v>
      </c>
      <c r="D89" s="510">
        <v>43101</v>
      </c>
      <c r="E89" s="511">
        <v>3800</v>
      </c>
      <c r="F89" s="512">
        <v>3</v>
      </c>
      <c r="G89" s="513">
        <f t="shared" si="2"/>
        <v>11400</v>
      </c>
      <c r="H89" s="512">
        <v>3</v>
      </c>
      <c r="I89" s="513">
        <f t="shared" si="3"/>
        <v>11400</v>
      </c>
    </row>
    <row r="90" spans="1:9">
      <c r="A90" s="508">
        <v>77</v>
      </c>
      <c r="B90" s="509" t="s">
        <v>2100</v>
      </c>
      <c r="C90" s="509" t="s">
        <v>2101</v>
      </c>
      <c r="D90" s="510">
        <v>43101</v>
      </c>
      <c r="E90" s="511">
        <v>6300</v>
      </c>
      <c r="F90" s="512">
        <v>1</v>
      </c>
      <c r="G90" s="513">
        <f t="shared" si="2"/>
        <v>6300</v>
      </c>
      <c r="H90" s="512">
        <v>1</v>
      </c>
      <c r="I90" s="513">
        <f t="shared" si="3"/>
        <v>6300</v>
      </c>
    </row>
    <row r="91" spans="1:9" ht="22.5">
      <c r="A91" s="508">
        <v>78</v>
      </c>
      <c r="B91" s="509" t="s">
        <v>2102</v>
      </c>
      <c r="C91" s="509" t="s">
        <v>2103</v>
      </c>
      <c r="D91" s="510">
        <v>43101</v>
      </c>
      <c r="E91" s="511">
        <v>18000</v>
      </c>
      <c r="F91" s="512">
        <v>5</v>
      </c>
      <c r="G91" s="513">
        <f t="shared" si="2"/>
        <v>90000</v>
      </c>
      <c r="H91" s="512">
        <v>5</v>
      </c>
      <c r="I91" s="513">
        <f t="shared" si="3"/>
        <v>90000</v>
      </c>
    </row>
    <row r="92" spans="1:9">
      <c r="A92" s="508">
        <v>79</v>
      </c>
      <c r="B92" s="509" t="s">
        <v>2104</v>
      </c>
      <c r="C92" s="509" t="s">
        <v>2105</v>
      </c>
      <c r="D92" s="510">
        <v>43101</v>
      </c>
      <c r="E92" s="511">
        <v>12000</v>
      </c>
      <c r="F92" s="512">
        <v>5</v>
      </c>
      <c r="G92" s="513">
        <f t="shared" si="2"/>
        <v>60000</v>
      </c>
      <c r="H92" s="512">
        <v>5</v>
      </c>
      <c r="I92" s="513">
        <f t="shared" si="3"/>
        <v>60000</v>
      </c>
    </row>
    <row r="93" spans="1:9" ht="22.5">
      <c r="A93" s="508">
        <v>80</v>
      </c>
      <c r="B93" s="509" t="s">
        <v>2106</v>
      </c>
      <c r="C93" s="509" t="s">
        <v>2107</v>
      </c>
      <c r="D93" s="510">
        <v>43101</v>
      </c>
      <c r="E93" s="511">
        <v>22000</v>
      </c>
      <c r="F93" s="512">
        <v>1</v>
      </c>
      <c r="G93" s="513">
        <f t="shared" si="2"/>
        <v>22000</v>
      </c>
      <c r="H93" s="512">
        <v>1</v>
      </c>
      <c r="I93" s="513">
        <f t="shared" si="3"/>
        <v>22000</v>
      </c>
    </row>
    <row r="94" spans="1:9">
      <c r="A94" s="508">
        <v>81</v>
      </c>
      <c r="B94" s="509" t="s">
        <v>2108</v>
      </c>
      <c r="C94" s="509" t="s">
        <v>2109</v>
      </c>
      <c r="D94" s="510">
        <v>43101</v>
      </c>
      <c r="E94" s="511">
        <v>50000</v>
      </c>
      <c r="F94" s="512">
        <v>4</v>
      </c>
      <c r="G94" s="513">
        <f t="shared" si="2"/>
        <v>200000</v>
      </c>
      <c r="H94" s="512">
        <v>4</v>
      </c>
      <c r="I94" s="513">
        <f t="shared" si="3"/>
        <v>200000</v>
      </c>
    </row>
    <row r="95" spans="1:9">
      <c r="A95" s="508">
        <v>82</v>
      </c>
      <c r="B95" s="509" t="s">
        <v>2110</v>
      </c>
      <c r="C95" s="509" t="s">
        <v>2111</v>
      </c>
      <c r="D95" s="510">
        <v>43101</v>
      </c>
      <c r="E95" s="511">
        <v>23000</v>
      </c>
      <c r="F95" s="512">
        <v>1</v>
      </c>
      <c r="G95" s="513">
        <f t="shared" si="2"/>
        <v>23000</v>
      </c>
      <c r="H95" s="512">
        <v>1</v>
      </c>
      <c r="I95" s="513">
        <f t="shared" si="3"/>
        <v>23000</v>
      </c>
    </row>
    <row r="96" spans="1:9">
      <c r="A96" s="508">
        <v>83</v>
      </c>
      <c r="B96" s="509" t="s">
        <v>2112</v>
      </c>
      <c r="C96" s="509" t="s">
        <v>2111</v>
      </c>
      <c r="D96" s="510">
        <v>43101</v>
      </c>
      <c r="E96" s="511">
        <v>23000</v>
      </c>
      <c r="F96" s="512">
        <v>1</v>
      </c>
      <c r="G96" s="513">
        <f t="shared" si="2"/>
        <v>23000</v>
      </c>
      <c r="H96" s="512">
        <v>1</v>
      </c>
      <c r="I96" s="513">
        <f t="shared" si="3"/>
        <v>23000</v>
      </c>
    </row>
    <row r="97" spans="1:9">
      <c r="A97" s="508">
        <v>84</v>
      </c>
      <c r="B97" s="509" t="s">
        <v>2113</v>
      </c>
      <c r="C97" s="509" t="s">
        <v>2114</v>
      </c>
      <c r="D97" s="510">
        <v>43101</v>
      </c>
      <c r="E97" s="511">
        <v>13000</v>
      </c>
      <c r="F97" s="512">
        <v>1</v>
      </c>
      <c r="G97" s="513">
        <f t="shared" si="2"/>
        <v>13000</v>
      </c>
      <c r="H97" s="512">
        <v>1</v>
      </c>
      <c r="I97" s="513">
        <f t="shared" si="3"/>
        <v>13000</v>
      </c>
    </row>
    <row r="98" spans="1:9">
      <c r="A98" s="508">
        <v>85</v>
      </c>
      <c r="B98" s="509" t="s">
        <v>2115</v>
      </c>
      <c r="C98" s="509" t="s">
        <v>2116</v>
      </c>
      <c r="D98" s="510">
        <v>43101</v>
      </c>
      <c r="E98" s="511">
        <v>2500</v>
      </c>
      <c r="F98" s="512">
        <v>20</v>
      </c>
      <c r="G98" s="513">
        <f t="shared" si="2"/>
        <v>50000</v>
      </c>
      <c r="H98" s="512">
        <v>20</v>
      </c>
      <c r="I98" s="513">
        <f t="shared" si="3"/>
        <v>50000</v>
      </c>
    </row>
    <row r="99" spans="1:9">
      <c r="A99" s="508">
        <v>86</v>
      </c>
      <c r="B99" s="509" t="s">
        <v>2117</v>
      </c>
      <c r="C99" s="509" t="s">
        <v>2118</v>
      </c>
      <c r="D99" s="510">
        <v>43101</v>
      </c>
      <c r="E99" s="511">
        <v>4000</v>
      </c>
      <c r="F99" s="512">
        <v>5</v>
      </c>
      <c r="G99" s="513">
        <f t="shared" si="2"/>
        <v>20000</v>
      </c>
      <c r="H99" s="512">
        <v>5</v>
      </c>
      <c r="I99" s="513">
        <f t="shared" si="3"/>
        <v>20000</v>
      </c>
    </row>
    <row r="100" spans="1:9">
      <c r="A100" s="508">
        <v>87</v>
      </c>
      <c r="B100" s="509" t="s">
        <v>2119</v>
      </c>
      <c r="C100" s="509" t="s">
        <v>2120</v>
      </c>
      <c r="D100" s="510">
        <v>43101</v>
      </c>
      <c r="E100" s="511">
        <v>13000</v>
      </c>
      <c r="F100" s="512">
        <v>2</v>
      </c>
      <c r="G100" s="513">
        <f t="shared" si="2"/>
        <v>26000</v>
      </c>
      <c r="H100" s="512">
        <v>2</v>
      </c>
      <c r="I100" s="513">
        <f t="shared" si="3"/>
        <v>26000</v>
      </c>
    </row>
    <row r="101" spans="1:9">
      <c r="A101" s="508">
        <v>88</v>
      </c>
      <c r="B101" s="509" t="s">
        <v>2121</v>
      </c>
      <c r="C101" s="509" t="s">
        <v>2122</v>
      </c>
      <c r="D101" s="510">
        <v>43101</v>
      </c>
      <c r="E101" s="511">
        <v>4800</v>
      </c>
      <c r="F101" s="512">
        <v>28</v>
      </c>
      <c r="G101" s="513">
        <f t="shared" si="2"/>
        <v>134400</v>
      </c>
      <c r="H101" s="512">
        <v>28</v>
      </c>
      <c r="I101" s="513">
        <f t="shared" si="3"/>
        <v>134400</v>
      </c>
    </row>
    <row r="102" spans="1:9">
      <c r="A102" s="508">
        <v>89</v>
      </c>
      <c r="B102" s="509" t="s">
        <v>2123</v>
      </c>
      <c r="C102" s="509" t="s">
        <v>2124</v>
      </c>
      <c r="D102" s="510">
        <v>43101</v>
      </c>
      <c r="E102" s="511">
        <v>6400</v>
      </c>
      <c r="F102" s="512">
        <v>1</v>
      </c>
      <c r="G102" s="513">
        <f t="shared" si="2"/>
        <v>6400</v>
      </c>
      <c r="H102" s="512">
        <v>1</v>
      </c>
      <c r="I102" s="513">
        <f t="shared" si="3"/>
        <v>6400</v>
      </c>
    </row>
    <row r="103" spans="1:9">
      <c r="A103" s="508">
        <v>90</v>
      </c>
      <c r="B103" s="509" t="s">
        <v>2125</v>
      </c>
      <c r="C103" s="509" t="s">
        <v>579</v>
      </c>
      <c r="D103" s="510">
        <v>43101</v>
      </c>
      <c r="E103" s="511">
        <v>7000</v>
      </c>
      <c r="F103" s="512">
        <v>30</v>
      </c>
      <c r="G103" s="513">
        <f t="shared" si="2"/>
        <v>210000</v>
      </c>
      <c r="H103" s="512">
        <v>30</v>
      </c>
      <c r="I103" s="513">
        <f t="shared" si="3"/>
        <v>210000</v>
      </c>
    </row>
    <row r="104" spans="1:9">
      <c r="A104" s="508">
        <v>91</v>
      </c>
      <c r="B104" s="509" t="s">
        <v>2126</v>
      </c>
      <c r="C104" s="509" t="s">
        <v>247</v>
      </c>
      <c r="D104" s="510">
        <v>43101</v>
      </c>
      <c r="E104" s="511">
        <v>10000</v>
      </c>
      <c r="F104" s="512">
        <v>2</v>
      </c>
      <c r="G104" s="513">
        <f t="shared" si="2"/>
        <v>20000</v>
      </c>
      <c r="H104" s="512">
        <v>2</v>
      </c>
      <c r="I104" s="513">
        <f t="shared" si="3"/>
        <v>20000</v>
      </c>
    </row>
    <row r="105" spans="1:9">
      <c r="A105" s="508">
        <v>92</v>
      </c>
      <c r="B105" s="509" t="s">
        <v>2127</v>
      </c>
      <c r="C105" s="509" t="s">
        <v>2128</v>
      </c>
      <c r="D105" s="510">
        <v>43101</v>
      </c>
      <c r="E105" s="511">
        <v>357000</v>
      </c>
      <c r="F105" s="512">
        <v>1</v>
      </c>
      <c r="G105" s="513">
        <f t="shared" si="2"/>
        <v>357000</v>
      </c>
      <c r="H105" s="512">
        <v>1</v>
      </c>
      <c r="I105" s="513">
        <f t="shared" si="3"/>
        <v>357000</v>
      </c>
    </row>
    <row r="106" spans="1:9">
      <c r="A106" s="508">
        <v>93</v>
      </c>
      <c r="B106" s="509" t="s">
        <v>2129</v>
      </c>
      <c r="C106" s="509" t="s">
        <v>2130</v>
      </c>
      <c r="D106" s="510">
        <v>43101</v>
      </c>
      <c r="E106" s="511">
        <v>8750</v>
      </c>
      <c r="F106" s="512">
        <v>20</v>
      </c>
      <c r="G106" s="513">
        <f t="shared" si="2"/>
        <v>175000</v>
      </c>
      <c r="H106" s="512">
        <v>20</v>
      </c>
      <c r="I106" s="513">
        <f t="shared" si="3"/>
        <v>175000</v>
      </c>
    </row>
    <row r="107" spans="1:9">
      <c r="A107" s="508">
        <v>94</v>
      </c>
      <c r="B107" s="509" t="s">
        <v>2131</v>
      </c>
      <c r="C107" s="509" t="s">
        <v>2132</v>
      </c>
      <c r="D107" s="510">
        <v>43101</v>
      </c>
      <c r="E107" s="511">
        <v>8750</v>
      </c>
      <c r="F107" s="512">
        <v>20</v>
      </c>
      <c r="G107" s="513">
        <f t="shared" si="2"/>
        <v>175000</v>
      </c>
      <c r="H107" s="512">
        <v>20</v>
      </c>
      <c r="I107" s="513">
        <f t="shared" si="3"/>
        <v>175000</v>
      </c>
    </row>
    <row r="108" spans="1:9">
      <c r="A108" s="508">
        <v>95</v>
      </c>
      <c r="B108" s="509" t="s">
        <v>2133</v>
      </c>
      <c r="C108" s="509" t="s">
        <v>2134</v>
      </c>
      <c r="D108" s="510">
        <v>43101</v>
      </c>
      <c r="E108" s="511">
        <v>9000</v>
      </c>
      <c r="F108" s="512">
        <v>10</v>
      </c>
      <c r="G108" s="513">
        <f t="shared" si="2"/>
        <v>90000</v>
      </c>
      <c r="H108" s="512">
        <v>10</v>
      </c>
      <c r="I108" s="513">
        <f t="shared" si="3"/>
        <v>90000</v>
      </c>
    </row>
    <row r="109" spans="1:9" ht="22.5">
      <c r="A109" s="508">
        <v>96</v>
      </c>
      <c r="B109" s="509" t="s">
        <v>2135</v>
      </c>
      <c r="C109" s="509" t="s">
        <v>2136</v>
      </c>
      <c r="D109" s="510">
        <v>43101</v>
      </c>
      <c r="E109" s="511">
        <v>17000</v>
      </c>
      <c r="F109" s="512">
        <v>1</v>
      </c>
      <c r="G109" s="513">
        <f t="shared" si="2"/>
        <v>17000</v>
      </c>
      <c r="H109" s="512">
        <v>1</v>
      </c>
      <c r="I109" s="513">
        <f t="shared" si="3"/>
        <v>17000</v>
      </c>
    </row>
    <row r="110" spans="1:9" ht="22.5">
      <c r="A110" s="508">
        <v>97</v>
      </c>
      <c r="B110" s="509" t="s">
        <v>2137</v>
      </c>
      <c r="C110" s="509" t="s">
        <v>2138</v>
      </c>
      <c r="D110" s="510">
        <v>43101</v>
      </c>
      <c r="E110" s="511">
        <v>10500</v>
      </c>
      <c r="F110" s="512">
        <v>12</v>
      </c>
      <c r="G110" s="513">
        <f t="shared" si="2"/>
        <v>126000</v>
      </c>
      <c r="H110" s="512">
        <v>12</v>
      </c>
      <c r="I110" s="513">
        <f t="shared" si="3"/>
        <v>126000</v>
      </c>
    </row>
    <row r="111" spans="1:9">
      <c r="A111" s="508">
        <v>98</v>
      </c>
      <c r="B111" s="509" t="s">
        <v>2139</v>
      </c>
      <c r="C111" s="509" t="s">
        <v>2140</v>
      </c>
      <c r="D111" s="510">
        <v>43101</v>
      </c>
      <c r="E111" s="511">
        <v>15000</v>
      </c>
      <c r="F111" s="512">
        <v>1</v>
      </c>
      <c r="G111" s="513">
        <f t="shared" si="2"/>
        <v>15000</v>
      </c>
      <c r="H111" s="512">
        <v>1</v>
      </c>
      <c r="I111" s="513">
        <f t="shared" si="3"/>
        <v>15000</v>
      </c>
    </row>
    <row r="112" spans="1:9">
      <c r="A112" s="508">
        <v>99</v>
      </c>
      <c r="B112" s="509" t="s">
        <v>2141</v>
      </c>
      <c r="C112" s="509" t="s">
        <v>2142</v>
      </c>
      <c r="D112" s="510">
        <v>43101</v>
      </c>
      <c r="E112" s="511">
        <v>10000</v>
      </c>
      <c r="F112" s="512">
        <v>1</v>
      </c>
      <c r="G112" s="513">
        <f t="shared" si="2"/>
        <v>10000</v>
      </c>
      <c r="H112" s="512">
        <v>1</v>
      </c>
      <c r="I112" s="513">
        <f t="shared" si="3"/>
        <v>10000</v>
      </c>
    </row>
    <row r="113" spans="1:9" ht="22.5">
      <c r="A113" s="508">
        <v>100</v>
      </c>
      <c r="B113" s="509" t="s">
        <v>2143</v>
      </c>
      <c r="C113" s="509" t="s">
        <v>2144</v>
      </c>
      <c r="D113" s="510">
        <v>43101</v>
      </c>
      <c r="E113" s="511">
        <v>11100</v>
      </c>
      <c r="F113" s="512">
        <v>1</v>
      </c>
      <c r="G113" s="513">
        <f t="shared" si="2"/>
        <v>11100</v>
      </c>
      <c r="H113" s="512">
        <v>1</v>
      </c>
      <c r="I113" s="513">
        <f t="shared" si="3"/>
        <v>11100</v>
      </c>
    </row>
    <row r="114" spans="1:9">
      <c r="A114" s="508">
        <v>101</v>
      </c>
      <c r="B114" s="509" t="s">
        <v>2145</v>
      </c>
      <c r="C114" s="509" t="s">
        <v>199</v>
      </c>
      <c r="D114" s="510">
        <v>43101</v>
      </c>
      <c r="E114" s="511">
        <v>17000</v>
      </c>
      <c r="F114" s="512">
        <v>1</v>
      </c>
      <c r="G114" s="513">
        <f t="shared" si="2"/>
        <v>17000</v>
      </c>
      <c r="H114" s="512">
        <v>1</v>
      </c>
      <c r="I114" s="513">
        <f t="shared" si="3"/>
        <v>17000</v>
      </c>
    </row>
    <row r="115" spans="1:9">
      <c r="A115" s="508">
        <v>102</v>
      </c>
      <c r="B115" s="509" t="s">
        <v>2146</v>
      </c>
      <c r="C115" s="509" t="s">
        <v>2147</v>
      </c>
      <c r="D115" s="510">
        <v>43140</v>
      </c>
      <c r="E115" s="511">
        <v>40000</v>
      </c>
      <c r="F115" s="512">
        <v>1</v>
      </c>
      <c r="G115" s="513">
        <f t="shared" si="2"/>
        <v>40000</v>
      </c>
      <c r="H115" s="512">
        <v>1</v>
      </c>
      <c r="I115" s="513">
        <f t="shared" si="3"/>
        <v>40000</v>
      </c>
    </row>
    <row r="116" spans="1:9" ht="22.5">
      <c r="A116" s="508">
        <v>103</v>
      </c>
      <c r="B116" s="509" t="s">
        <v>2148</v>
      </c>
      <c r="C116" s="509" t="s">
        <v>2149</v>
      </c>
      <c r="D116" s="510">
        <v>43140</v>
      </c>
      <c r="E116" s="511">
        <v>7000</v>
      </c>
      <c r="F116" s="512">
        <v>1</v>
      </c>
      <c r="G116" s="513">
        <f t="shared" si="2"/>
        <v>7000</v>
      </c>
      <c r="H116" s="512">
        <v>1</v>
      </c>
      <c r="I116" s="513">
        <f t="shared" si="3"/>
        <v>7000</v>
      </c>
    </row>
    <row r="117" spans="1:9" ht="22.5">
      <c r="A117" s="508">
        <v>104</v>
      </c>
      <c r="B117" s="509" t="s">
        <v>2150</v>
      </c>
      <c r="C117" s="509" t="s">
        <v>2151</v>
      </c>
      <c r="D117" s="510">
        <v>43140</v>
      </c>
      <c r="E117" s="511">
        <v>6000</v>
      </c>
      <c r="F117" s="512">
        <v>1</v>
      </c>
      <c r="G117" s="513">
        <f t="shared" si="2"/>
        <v>6000</v>
      </c>
      <c r="H117" s="512">
        <v>1</v>
      </c>
      <c r="I117" s="513">
        <f t="shared" si="3"/>
        <v>6000</v>
      </c>
    </row>
    <row r="118" spans="1:9">
      <c r="A118" s="508">
        <v>105</v>
      </c>
      <c r="B118" s="509" t="s">
        <v>2152</v>
      </c>
      <c r="C118" s="509" t="s">
        <v>2153</v>
      </c>
      <c r="D118" s="510">
        <v>43140</v>
      </c>
      <c r="E118" s="511">
        <v>8000</v>
      </c>
      <c r="F118" s="512">
        <v>1</v>
      </c>
      <c r="G118" s="513">
        <f t="shared" si="2"/>
        <v>8000</v>
      </c>
      <c r="H118" s="512">
        <v>1</v>
      </c>
      <c r="I118" s="513">
        <f t="shared" si="3"/>
        <v>8000</v>
      </c>
    </row>
    <row r="119" spans="1:9">
      <c r="A119" s="508">
        <v>106</v>
      </c>
      <c r="B119" s="509" t="s">
        <v>2154</v>
      </c>
      <c r="C119" s="509" t="s">
        <v>2155</v>
      </c>
      <c r="D119" s="510">
        <v>43140</v>
      </c>
      <c r="E119" s="511">
        <v>8000</v>
      </c>
      <c r="F119" s="512">
        <v>1</v>
      </c>
      <c r="G119" s="513">
        <f t="shared" si="2"/>
        <v>8000</v>
      </c>
      <c r="H119" s="512">
        <v>1</v>
      </c>
      <c r="I119" s="513">
        <f t="shared" si="3"/>
        <v>8000</v>
      </c>
    </row>
    <row r="120" spans="1:9" ht="22.5">
      <c r="A120" s="508">
        <v>107</v>
      </c>
      <c r="B120" s="509" t="s">
        <v>2156</v>
      </c>
      <c r="C120" s="509" t="s">
        <v>2157</v>
      </c>
      <c r="D120" s="510">
        <v>43140</v>
      </c>
      <c r="E120" s="511">
        <v>1000</v>
      </c>
      <c r="F120" s="512">
        <v>1</v>
      </c>
      <c r="G120" s="513">
        <f t="shared" si="2"/>
        <v>1000</v>
      </c>
      <c r="H120" s="512">
        <v>1</v>
      </c>
      <c r="I120" s="513">
        <f t="shared" si="3"/>
        <v>1000</v>
      </c>
    </row>
    <row r="121" spans="1:9" ht="22.5">
      <c r="A121" s="508">
        <v>108</v>
      </c>
      <c r="B121" s="509" t="s">
        <v>2158</v>
      </c>
      <c r="C121" s="509" t="s">
        <v>2159</v>
      </c>
      <c r="D121" s="510">
        <v>43140</v>
      </c>
      <c r="E121" s="511">
        <v>1500</v>
      </c>
      <c r="F121" s="512">
        <v>1</v>
      </c>
      <c r="G121" s="513">
        <f t="shared" si="2"/>
        <v>1500</v>
      </c>
      <c r="H121" s="512">
        <v>1</v>
      </c>
      <c r="I121" s="513">
        <f t="shared" si="3"/>
        <v>1500</v>
      </c>
    </row>
    <row r="122" spans="1:9" ht="22.5">
      <c r="A122" s="508">
        <v>109</v>
      </c>
      <c r="B122" s="509" t="s">
        <v>2160</v>
      </c>
      <c r="C122" s="509" t="s">
        <v>2161</v>
      </c>
      <c r="D122" s="510">
        <v>43140</v>
      </c>
      <c r="E122" s="511">
        <v>2000</v>
      </c>
      <c r="F122" s="512">
        <v>1</v>
      </c>
      <c r="G122" s="513">
        <f t="shared" si="2"/>
        <v>2000</v>
      </c>
      <c r="H122" s="512">
        <v>1</v>
      </c>
      <c r="I122" s="513">
        <f t="shared" si="3"/>
        <v>2000</v>
      </c>
    </row>
    <row r="123" spans="1:9" ht="22.5">
      <c r="A123" s="508">
        <v>110</v>
      </c>
      <c r="B123" s="509" t="s">
        <v>2162</v>
      </c>
      <c r="C123" s="509" t="s">
        <v>2163</v>
      </c>
      <c r="D123" s="510">
        <v>43140</v>
      </c>
      <c r="E123" s="511">
        <v>6000</v>
      </c>
      <c r="F123" s="512">
        <v>1</v>
      </c>
      <c r="G123" s="513">
        <f t="shared" si="2"/>
        <v>6000</v>
      </c>
      <c r="H123" s="512">
        <v>1</v>
      </c>
      <c r="I123" s="513">
        <f t="shared" si="3"/>
        <v>6000</v>
      </c>
    </row>
    <row r="124" spans="1:9">
      <c r="A124" s="508">
        <v>111</v>
      </c>
      <c r="B124" s="509" t="s">
        <v>2164</v>
      </c>
      <c r="C124" s="509" t="s">
        <v>2165</v>
      </c>
      <c r="D124" s="510">
        <v>43188</v>
      </c>
      <c r="E124" s="511">
        <v>40000</v>
      </c>
      <c r="F124" s="512">
        <v>13</v>
      </c>
      <c r="G124" s="513">
        <f t="shared" si="2"/>
        <v>520000</v>
      </c>
      <c r="H124" s="512">
        <v>13</v>
      </c>
      <c r="I124" s="513">
        <f t="shared" si="3"/>
        <v>520000</v>
      </c>
    </row>
    <row r="125" spans="1:9">
      <c r="A125" s="508">
        <v>112</v>
      </c>
      <c r="B125" s="509" t="s">
        <v>2166</v>
      </c>
      <c r="C125" s="509" t="s">
        <v>2167</v>
      </c>
      <c r="D125" s="510">
        <v>43431</v>
      </c>
      <c r="E125" s="511">
        <v>45450</v>
      </c>
      <c r="F125" s="512">
        <v>1</v>
      </c>
      <c r="G125" s="513">
        <f t="shared" si="2"/>
        <v>45450</v>
      </c>
      <c r="H125" s="512">
        <v>1</v>
      </c>
      <c r="I125" s="513">
        <f t="shared" si="3"/>
        <v>45450</v>
      </c>
    </row>
    <row r="126" spans="1:9" ht="22.5">
      <c r="A126" s="508">
        <v>113</v>
      </c>
      <c r="B126" s="509" t="s">
        <v>2168</v>
      </c>
      <c r="C126" s="509" t="s">
        <v>2169</v>
      </c>
      <c r="D126" s="510">
        <v>43459</v>
      </c>
      <c r="E126" s="511">
        <v>151500</v>
      </c>
      <c r="F126" s="512">
        <v>1</v>
      </c>
      <c r="G126" s="513">
        <f t="shared" si="2"/>
        <v>151500</v>
      </c>
      <c r="H126" s="512">
        <v>1</v>
      </c>
      <c r="I126" s="513">
        <f t="shared" si="3"/>
        <v>151500</v>
      </c>
    </row>
    <row r="127" spans="1:9" ht="22.5">
      <c r="A127" s="508">
        <v>114</v>
      </c>
      <c r="B127" s="509" t="s">
        <v>2170</v>
      </c>
      <c r="C127" s="509" t="s">
        <v>2171</v>
      </c>
      <c r="D127" s="510">
        <v>43459</v>
      </c>
      <c r="E127" s="511">
        <v>150000</v>
      </c>
      <c r="F127" s="512">
        <v>4</v>
      </c>
      <c r="G127" s="513">
        <f t="shared" si="2"/>
        <v>600000</v>
      </c>
      <c r="H127" s="512">
        <v>4</v>
      </c>
      <c r="I127" s="513">
        <f t="shared" si="3"/>
        <v>600000</v>
      </c>
    </row>
    <row r="128" spans="1:9">
      <c r="A128" s="508">
        <v>115</v>
      </c>
      <c r="B128" s="509" t="s">
        <v>2172</v>
      </c>
      <c r="C128" s="509" t="s">
        <v>2173</v>
      </c>
      <c r="D128" s="510">
        <v>43586</v>
      </c>
      <c r="E128" s="511">
        <v>80000</v>
      </c>
      <c r="F128" s="512">
        <v>1</v>
      </c>
      <c r="G128" s="513">
        <f t="shared" si="2"/>
        <v>80000</v>
      </c>
      <c r="H128" s="512">
        <v>1</v>
      </c>
      <c r="I128" s="513">
        <f t="shared" si="3"/>
        <v>80000</v>
      </c>
    </row>
    <row r="129" spans="1:9" ht="22.5">
      <c r="A129" s="508">
        <v>116</v>
      </c>
      <c r="B129" s="509" t="s">
        <v>2174</v>
      </c>
      <c r="C129" s="509" t="s">
        <v>2175</v>
      </c>
      <c r="D129" s="510">
        <v>43586</v>
      </c>
      <c r="E129" s="511">
        <v>47500</v>
      </c>
      <c r="F129" s="512">
        <v>4</v>
      </c>
      <c r="G129" s="513">
        <f t="shared" si="2"/>
        <v>190000</v>
      </c>
      <c r="H129" s="512">
        <v>4</v>
      </c>
      <c r="I129" s="513">
        <f t="shared" si="3"/>
        <v>190000</v>
      </c>
    </row>
    <row r="130" spans="1:9">
      <c r="A130" s="508">
        <v>117</v>
      </c>
      <c r="B130" s="509" t="s">
        <v>2176</v>
      </c>
      <c r="C130" s="509" t="s">
        <v>2167</v>
      </c>
      <c r="D130" s="510">
        <v>43598</v>
      </c>
      <c r="E130" s="511">
        <v>8500</v>
      </c>
      <c r="F130" s="512">
        <v>1</v>
      </c>
      <c r="G130" s="513">
        <f t="shared" si="2"/>
        <v>8500</v>
      </c>
      <c r="H130" s="512">
        <v>1</v>
      </c>
      <c r="I130" s="513">
        <f t="shared" si="3"/>
        <v>8500</v>
      </c>
    </row>
    <row r="131" spans="1:9">
      <c r="A131" s="508">
        <v>118</v>
      </c>
      <c r="B131" s="509" t="s">
        <v>2177</v>
      </c>
      <c r="C131" s="509" t="s">
        <v>2167</v>
      </c>
      <c r="D131" s="510">
        <v>43598</v>
      </c>
      <c r="E131" s="511">
        <v>8500</v>
      </c>
      <c r="F131" s="512">
        <v>1</v>
      </c>
      <c r="G131" s="513">
        <f t="shared" si="2"/>
        <v>8500</v>
      </c>
      <c r="H131" s="512">
        <v>1</v>
      </c>
      <c r="I131" s="513">
        <f t="shared" si="3"/>
        <v>8500</v>
      </c>
    </row>
    <row r="132" spans="1:9">
      <c r="A132" s="508">
        <v>119</v>
      </c>
      <c r="B132" s="509" t="s">
        <v>2178</v>
      </c>
      <c r="C132" s="509" t="s">
        <v>2179</v>
      </c>
      <c r="D132" s="510">
        <v>43621</v>
      </c>
      <c r="E132" s="511">
        <v>5800</v>
      </c>
      <c r="F132" s="512">
        <v>1</v>
      </c>
      <c r="G132" s="513">
        <f t="shared" si="2"/>
        <v>5800</v>
      </c>
      <c r="H132" s="512">
        <v>1</v>
      </c>
      <c r="I132" s="513">
        <f t="shared" si="3"/>
        <v>5800</v>
      </c>
    </row>
    <row r="133" spans="1:9">
      <c r="A133" s="508">
        <v>120</v>
      </c>
      <c r="B133" s="509" t="s">
        <v>2180</v>
      </c>
      <c r="C133" s="509" t="s">
        <v>2179</v>
      </c>
      <c r="D133" s="510">
        <v>43621</v>
      </c>
      <c r="E133" s="511">
        <v>5800</v>
      </c>
      <c r="F133" s="512">
        <v>9</v>
      </c>
      <c r="G133" s="513">
        <f t="shared" si="2"/>
        <v>52200</v>
      </c>
      <c r="H133" s="512">
        <v>9</v>
      </c>
      <c r="I133" s="513">
        <f t="shared" si="3"/>
        <v>52200</v>
      </c>
    </row>
    <row r="134" spans="1:9">
      <c r="A134" s="508">
        <v>121</v>
      </c>
      <c r="B134" s="509" t="s">
        <v>2181</v>
      </c>
      <c r="C134" s="509" t="s">
        <v>2182</v>
      </c>
      <c r="D134" s="510">
        <v>43621</v>
      </c>
      <c r="E134" s="511">
        <v>65000</v>
      </c>
      <c r="F134" s="512">
        <v>1</v>
      </c>
      <c r="G134" s="513">
        <f t="shared" si="2"/>
        <v>65000</v>
      </c>
      <c r="H134" s="512">
        <v>1</v>
      </c>
      <c r="I134" s="513">
        <f t="shared" si="3"/>
        <v>65000</v>
      </c>
    </row>
    <row r="135" spans="1:9">
      <c r="A135" s="508">
        <v>122</v>
      </c>
      <c r="B135" s="509" t="s">
        <v>2183</v>
      </c>
      <c r="C135" s="509" t="s">
        <v>2184</v>
      </c>
      <c r="D135" s="510">
        <v>43621</v>
      </c>
      <c r="E135" s="511">
        <v>18000</v>
      </c>
      <c r="F135" s="512">
        <v>1</v>
      </c>
      <c r="G135" s="513">
        <f t="shared" si="2"/>
        <v>18000</v>
      </c>
      <c r="H135" s="512">
        <v>1</v>
      </c>
      <c r="I135" s="513">
        <f t="shared" si="3"/>
        <v>18000</v>
      </c>
    </row>
    <row r="136" spans="1:9">
      <c r="A136" s="508">
        <v>123</v>
      </c>
      <c r="B136" s="509" t="s">
        <v>2185</v>
      </c>
      <c r="C136" s="509" t="s">
        <v>2167</v>
      </c>
      <c r="D136" s="510">
        <v>43630</v>
      </c>
      <c r="E136" s="511">
        <v>43200</v>
      </c>
      <c r="F136" s="512">
        <v>1</v>
      </c>
      <c r="G136" s="513">
        <f t="shared" si="2"/>
        <v>43200</v>
      </c>
      <c r="H136" s="512">
        <v>1</v>
      </c>
      <c r="I136" s="513">
        <f t="shared" si="3"/>
        <v>43200</v>
      </c>
    </row>
    <row r="137" spans="1:9">
      <c r="A137" s="508">
        <v>124</v>
      </c>
      <c r="B137" s="509" t="s">
        <v>2186</v>
      </c>
      <c r="C137" s="509" t="s">
        <v>2187</v>
      </c>
      <c r="D137" s="510">
        <v>43826</v>
      </c>
      <c r="E137" s="511">
        <v>130000</v>
      </c>
      <c r="F137" s="512">
        <v>1</v>
      </c>
      <c r="G137" s="513">
        <f t="shared" si="2"/>
        <v>130000</v>
      </c>
      <c r="H137" s="512">
        <v>1</v>
      </c>
      <c r="I137" s="513">
        <f t="shared" si="3"/>
        <v>130000</v>
      </c>
    </row>
    <row r="138" spans="1:9">
      <c r="A138" s="508">
        <v>125</v>
      </c>
      <c r="B138" s="509" t="s">
        <v>2188</v>
      </c>
      <c r="C138" s="509" t="s">
        <v>2189</v>
      </c>
      <c r="D138" s="510">
        <v>43885</v>
      </c>
      <c r="E138" s="511">
        <v>40000</v>
      </c>
      <c r="F138" s="512">
        <v>1</v>
      </c>
      <c r="G138" s="513">
        <f t="shared" si="2"/>
        <v>40000</v>
      </c>
      <c r="H138" s="512">
        <v>1</v>
      </c>
      <c r="I138" s="513">
        <f t="shared" si="3"/>
        <v>40000</v>
      </c>
    </row>
    <row r="139" spans="1:9">
      <c r="A139" s="508">
        <v>126</v>
      </c>
      <c r="B139" s="509" t="s">
        <v>2190</v>
      </c>
      <c r="C139" s="509" t="s">
        <v>172</v>
      </c>
      <c r="D139" s="510">
        <v>44082</v>
      </c>
      <c r="E139" s="511">
        <v>47250</v>
      </c>
      <c r="F139" s="512">
        <v>1</v>
      </c>
      <c r="G139" s="513">
        <f t="shared" si="2"/>
        <v>47250</v>
      </c>
      <c r="H139" s="512">
        <v>1</v>
      </c>
      <c r="I139" s="513">
        <f t="shared" si="3"/>
        <v>47250</v>
      </c>
    </row>
    <row r="140" spans="1:9">
      <c r="A140" s="508">
        <v>127</v>
      </c>
      <c r="B140" s="509" t="s">
        <v>2191</v>
      </c>
      <c r="C140" s="509" t="s">
        <v>2192</v>
      </c>
      <c r="D140" s="510">
        <v>44097</v>
      </c>
      <c r="E140" s="511">
        <v>90000</v>
      </c>
      <c r="F140" s="512">
        <v>1</v>
      </c>
      <c r="G140" s="513">
        <f t="shared" si="2"/>
        <v>90000</v>
      </c>
      <c r="H140" s="512">
        <v>1</v>
      </c>
      <c r="I140" s="513">
        <f t="shared" si="3"/>
        <v>90000</v>
      </c>
    </row>
    <row r="141" spans="1:9">
      <c r="A141" s="508">
        <v>128</v>
      </c>
      <c r="B141" s="509" t="s">
        <v>2193</v>
      </c>
      <c r="C141" s="509" t="s">
        <v>1928</v>
      </c>
      <c r="D141" s="510">
        <v>44179</v>
      </c>
      <c r="E141" s="511">
        <v>53000</v>
      </c>
      <c r="F141" s="512">
        <v>1</v>
      </c>
      <c r="G141" s="513">
        <f t="shared" si="2"/>
        <v>53000</v>
      </c>
      <c r="H141" s="512">
        <v>1</v>
      </c>
      <c r="I141" s="513">
        <f t="shared" si="3"/>
        <v>53000</v>
      </c>
    </row>
    <row r="142" spans="1:9" ht="22.5">
      <c r="A142" s="508">
        <v>129</v>
      </c>
      <c r="B142" s="509" t="s">
        <v>2194</v>
      </c>
      <c r="C142" s="509" t="s">
        <v>2195</v>
      </c>
      <c r="D142" s="510">
        <v>44181</v>
      </c>
      <c r="E142" s="511">
        <v>450000</v>
      </c>
      <c r="F142" s="512">
        <v>1</v>
      </c>
      <c r="G142" s="513">
        <f t="shared" si="2"/>
        <v>450000</v>
      </c>
      <c r="H142" s="512">
        <v>1</v>
      </c>
      <c r="I142" s="513">
        <f t="shared" si="3"/>
        <v>450000</v>
      </c>
    </row>
    <row r="143" spans="1:9" ht="22.5">
      <c r="A143" s="508">
        <v>130</v>
      </c>
      <c r="B143" s="509" t="s">
        <v>2196</v>
      </c>
      <c r="C143" s="509" t="s">
        <v>2197</v>
      </c>
      <c r="D143" s="510">
        <v>44186</v>
      </c>
      <c r="E143" s="511">
        <v>4600</v>
      </c>
      <c r="F143" s="512">
        <v>1</v>
      </c>
      <c r="G143" s="513">
        <f t="shared" ref="G143:G206" si="4">E143*F143</f>
        <v>4600</v>
      </c>
      <c r="H143" s="512">
        <v>1</v>
      </c>
      <c r="I143" s="513">
        <f t="shared" ref="I143:I206" si="5">H143*E143</f>
        <v>4600</v>
      </c>
    </row>
    <row r="144" spans="1:9">
      <c r="A144" s="508">
        <v>131</v>
      </c>
      <c r="B144" s="509" t="s">
        <v>2198</v>
      </c>
      <c r="C144" s="509" t="s">
        <v>2199</v>
      </c>
      <c r="D144" s="510">
        <v>44186</v>
      </c>
      <c r="E144" s="511">
        <v>6500</v>
      </c>
      <c r="F144" s="512">
        <v>1</v>
      </c>
      <c r="G144" s="513">
        <f t="shared" si="4"/>
        <v>6500</v>
      </c>
      <c r="H144" s="512">
        <v>1</v>
      </c>
      <c r="I144" s="513">
        <f t="shared" si="5"/>
        <v>6500</v>
      </c>
    </row>
    <row r="145" spans="1:9">
      <c r="A145" s="508">
        <v>132</v>
      </c>
      <c r="B145" s="509" t="s">
        <v>2200</v>
      </c>
      <c r="C145" s="509" t="s">
        <v>2201</v>
      </c>
      <c r="D145" s="510">
        <v>44186</v>
      </c>
      <c r="E145" s="511">
        <v>4200</v>
      </c>
      <c r="F145" s="512">
        <v>1</v>
      </c>
      <c r="G145" s="513">
        <f t="shared" si="4"/>
        <v>4200</v>
      </c>
      <c r="H145" s="512">
        <v>1</v>
      </c>
      <c r="I145" s="513">
        <f t="shared" si="5"/>
        <v>4200</v>
      </c>
    </row>
    <row r="146" spans="1:9">
      <c r="A146" s="508">
        <v>133</v>
      </c>
      <c r="B146" s="509" t="s">
        <v>2202</v>
      </c>
      <c r="C146" s="509" t="s">
        <v>2201</v>
      </c>
      <c r="D146" s="510">
        <v>44186</v>
      </c>
      <c r="E146" s="511">
        <v>4200</v>
      </c>
      <c r="F146" s="512">
        <v>1</v>
      </c>
      <c r="G146" s="513">
        <f t="shared" si="4"/>
        <v>4200</v>
      </c>
      <c r="H146" s="512">
        <v>1</v>
      </c>
      <c r="I146" s="513">
        <f t="shared" si="5"/>
        <v>4200</v>
      </c>
    </row>
    <row r="147" spans="1:9">
      <c r="A147" s="508">
        <v>134</v>
      </c>
      <c r="B147" s="509" t="s">
        <v>2203</v>
      </c>
      <c r="C147" s="509" t="s">
        <v>2204</v>
      </c>
      <c r="D147" s="510">
        <v>44186</v>
      </c>
      <c r="E147" s="511">
        <v>3800</v>
      </c>
      <c r="F147" s="512">
        <v>1</v>
      </c>
      <c r="G147" s="513">
        <f t="shared" si="4"/>
        <v>3800</v>
      </c>
      <c r="H147" s="512">
        <v>1</v>
      </c>
      <c r="I147" s="513">
        <f t="shared" si="5"/>
        <v>3800</v>
      </c>
    </row>
    <row r="148" spans="1:9" ht="22.5">
      <c r="A148" s="508">
        <v>135</v>
      </c>
      <c r="B148" s="509" t="s">
        <v>2205</v>
      </c>
      <c r="C148" s="509" t="s">
        <v>2206</v>
      </c>
      <c r="D148" s="510">
        <v>44186</v>
      </c>
      <c r="E148" s="511">
        <v>5200</v>
      </c>
      <c r="F148" s="512">
        <v>1</v>
      </c>
      <c r="G148" s="513">
        <f t="shared" si="4"/>
        <v>5200</v>
      </c>
      <c r="H148" s="512">
        <v>1</v>
      </c>
      <c r="I148" s="513">
        <f t="shared" si="5"/>
        <v>5200</v>
      </c>
    </row>
    <row r="149" spans="1:9" ht="22.5">
      <c r="A149" s="508">
        <v>136</v>
      </c>
      <c r="B149" s="509" t="s">
        <v>2207</v>
      </c>
      <c r="C149" s="509" t="s">
        <v>2208</v>
      </c>
      <c r="D149" s="510">
        <v>44186</v>
      </c>
      <c r="E149" s="511">
        <v>3800</v>
      </c>
      <c r="F149" s="512">
        <v>1</v>
      </c>
      <c r="G149" s="513">
        <f t="shared" si="4"/>
        <v>3800</v>
      </c>
      <c r="H149" s="512">
        <v>1</v>
      </c>
      <c r="I149" s="513">
        <f t="shared" si="5"/>
        <v>3800</v>
      </c>
    </row>
    <row r="150" spans="1:9" ht="22.5">
      <c r="A150" s="508">
        <v>137</v>
      </c>
      <c r="B150" s="509" t="s">
        <v>2209</v>
      </c>
      <c r="C150" s="509" t="s">
        <v>2210</v>
      </c>
      <c r="D150" s="510">
        <v>44186</v>
      </c>
      <c r="E150" s="511">
        <v>2300</v>
      </c>
      <c r="F150" s="512">
        <v>1</v>
      </c>
      <c r="G150" s="513">
        <f t="shared" si="4"/>
        <v>2300</v>
      </c>
      <c r="H150" s="512">
        <v>1</v>
      </c>
      <c r="I150" s="513">
        <f t="shared" si="5"/>
        <v>2300</v>
      </c>
    </row>
    <row r="151" spans="1:9" ht="22.5">
      <c r="A151" s="508">
        <v>138</v>
      </c>
      <c r="B151" s="509" t="s">
        <v>2211</v>
      </c>
      <c r="C151" s="509" t="s">
        <v>2210</v>
      </c>
      <c r="D151" s="510">
        <v>44186</v>
      </c>
      <c r="E151" s="511">
        <v>2300</v>
      </c>
      <c r="F151" s="512">
        <v>1</v>
      </c>
      <c r="G151" s="513">
        <f t="shared" si="4"/>
        <v>2300</v>
      </c>
      <c r="H151" s="512">
        <v>1</v>
      </c>
      <c r="I151" s="513">
        <f t="shared" si="5"/>
        <v>2300</v>
      </c>
    </row>
    <row r="152" spans="1:9" ht="22.5">
      <c r="A152" s="508">
        <v>139</v>
      </c>
      <c r="B152" s="509" t="s">
        <v>2212</v>
      </c>
      <c r="C152" s="509" t="s">
        <v>2213</v>
      </c>
      <c r="D152" s="510">
        <v>44186</v>
      </c>
      <c r="E152" s="511">
        <v>3800</v>
      </c>
      <c r="F152" s="512">
        <v>1</v>
      </c>
      <c r="G152" s="513">
        <f t="shared" si="4"/>
        <v>3800</v>
      </c>
      <c r="H152" s="512">
        <v>1</v>
      </c>
      <c r="I152" s="513">
        <f t="shared" si="5"/>
        <v>3800</v>
      </c>
    </row>
    <row r="153" spans="1:9" ht="33">
      <c r="A153" s="508">
        <v>140</v>
      </c>
      <c r="B153" s="509" t="s">
        <v>2214</v>
      </c>
      <c r="C153" s="509" t="s">
        <v>2215</v>
      </c>
      <c r="D153" s="510">
        <v>44186</v>
      </c>
      <c r="E153" s="511">
        <v>3800</v>
      </c>
      <c r="F153" s="512">
        <v>1</v>
      </c>
      <c r="G153" s="513">
        <f t="shared" si="4"/>
        <v>3800</v>
      </c>
      <c r="H153" s="512">
        <v>1</v>
      </c>
      <c r="I153" s="513">
        <f t="shared" si="5"/>
        <v>3800</v>
      </c>
    </row>
    <row r="154" spans="1:9" ht="22.5">
      <c r="A154" s="508">
        <v>141</v>
      </c>
      <c r="B154" s="509" t="s">
        <v>2216</v>
      </c>
      <c r="C154" s="509" t="s">
        <v>2217</v>
      </c>
      <c r="D154" s="510">
        <v>44186</v>
      </c>
      <c r="E154" s="511">
        <v>3800</v>
      </c>
      <c r="F154" s="512">
        <v>1</v>
      </c>
      <c r="G154" s="513">
        <f t="shared" si="4"/>
        <v>3800</v>
      </c>
      <c r="H154" s="512">
        <v>1</v>
      </c>
      <c r="I154" s="513">
        <f t="shared" si="5"/>
        <v>3800</v>
      </c>
    </row>
    <row r="155" spans="1:9" ht="22.5">
      <c r="A155" s="508">
        <v>142</v>
      </c>
      <c r="B155" s="509" t="s">
        <v>2218</v>
      </c>
      <c r="C155" s="509" t="s">
        <v>2219</v>
      </c>
      <c r="D155" s="510">
        <v>44186</v>
      </c>
      <c r="E155" s="511">
        <v>3900</v>
      </c>
      <c r="F155" s="512">
        <v>1</v>
      </c>
      <c r="G155" s="513">
        <f t="shared" si="4"/>
        <v>3900</v>
      </c>
      <c r="H155" s="512">
        <v>1</v>
      </c>
      <c r="I155" s="513">
        <f t="shared" si="5"/>
        <v>3900</v>
      </c>
    </row>
    <row r="156" spans="1:9" ht="22.5">
      <c r="A156" s="508">
        <v>143</v>
      </c>
      <c r="B156" s="509" t="s">
        <v>2220</v>
      </c>
      <c r="C156" s="509" t="s">
        <v>2221</v>
      </c>
      <c r="D156" s="510">
        <v>44186</v>
      </c>
      <c r="E156" s="511">
        <v>4000</v>
      </c>
      <c r="F156" s="512">
        <v>1</v>
      </c>
      <c r="G156" s="513">
        <f t="shared" si="4"/>
        <v>4000</v>
      </c>
      <c r="H156" s="512">
        <v>1</v>
      </c>
      <c r="I156" s="513">
        <f t="shared" si="5"/>
        <v>4000</v>
      </c>
    </row>
    <row r="157" spans="1:9" ht="22.5">
      <c r="A157" s="508">
        <v>144</v>
      </c>
      <c r="B157" s="509" t="s">
        <v>2222</v>
      </c>
      <c r="C157" s="509" t="s">
        <v>2223</v>
      </c>
      <c r="D157" s="510">
        <v>44186</v>
      </c>
      <c r="E157" s="511">
        <v>4500</v>
      </c>
      <c r="F157" s="512">
        <v>1</v>
      </c>
      <c r="G157" s="513">
        <f t="shared" si="4"/>
        <v>4500</v>
      </c>
      <c r="H157" s="512">
        <v>1</v>
      </c>
      <c r="I157" s="513">
        <f t="shared" si="5"/>
        <v>4500</v>
      </c>
    </row>
    <row r="158" spans="1:9" ht="22.5">
      <c r="A158" s="508">
        <v>145</v>
      </c>
      <c r="B158" s="509" t="s">
        <v>2224</v>
      </c>
      <c r="C158" s="509" t="s">
        <v>2225</v>
      </c>
      <c r="D158" s="510">
        <v>44186</v>
      </c>
      <c r="E158" s="511">
        <v>4000</v>
      </c>
      <c r="F158" s="512">
        <v>1</v>
      </c>
      <c r="G158" s="513">
        <f t="shared" si="4"/>
        <v>4000</v>
      </c>
      <c r="H158" s="512">
        <v>1</v>
      </c>
      <c r="I158" s="513">
        <f t="shared" si="5"/>
        <v>4000</v>
      </c>
    </row>
    <row r="159" spans="1:9" ht="22.5">
      <c r="A159" s="508">
        <v>146</v>
      </c>
      <c r="B159" s="509" t="s">
        <v>2226</v>
      </c>
      <c r="C159" s="509" t="s">
        <v>2227</v>
      </c>
      <c r="D159" s="510">
        <v>44186</v>
      </c>
      <c r="E159" s="511">
        <v>5000</v>
      </c>
      <c r="F159" s="512">
        <v>1</v>
      </c>
      <c r="G159" s="513">
        <f t="shared" si="4"/>
        <v>5000</v>
      </c>
      <c r="H159" s="512">
        <v>1</v>
      </c>
      <c r="I159" s="513">
        <f t="shared" si="5"/>
        <v>5000</v>
      </c>
    </row>
    <row r="160" spans="1:9">
      <c r="A160" s="508">
        <v>147</v>
      </c>
      <c r="B160" s="509" t="s">
        <v>2228</v>
      </c>
      <c r="C160" s="509" t="s">
        <v>721</v>
      </c>
      <c r="D160" s="510">
        <v>44228</v>
      </c>
      <c r="E160" s="511">
        <v>23000</v>
      </c>
      <c r="F160" s="512">
        <v>1</v>
      </c>
      <c r="G160" s="513">
        <f t="shared" si="4"/>
        <v>23000</v>
      </c>
      <c r="H160" s="512">
        <v>1</v>
      </c>
      <c r="I160" s="513">
        <f t="shared" si="5"/>
        <v>23000</v>
      </c>
    </row>
    <row r="161" spans="1:9">
      <c r="A161" s="508">
        <v>148</v>
      </c>
      <c r="B161" s="509" t="s">
        <v>2229</v>
      </c>
      <c r="C161" s="509" t="s">
        <v>2230</v>
      </c>
      <c r="D161" s="510">
        <v>44242</v>
      </c>
      <c r="E161" s="511">
        <v>22000</v>
      </c>
      <c r="F161" s="512">
        <v>1</v>
      </c>
      <c r="G161" s="513">
        <f t="shared" si="4"/>
        <v>22000</v>
      </c>
      <c r="H161" s="512">
        <v>1</v>
      </c>
      <c r="I161" s="513">
        <f t="shared" si="5"/>
        <v>22000</v>
      </c>
    </row>
    <row r="162" spans="1:9" ht="22.5">
      <c r="A162" s="508">
        <v>149</v>
      </c>
      <c r="B162" s="509" t="s">
        <v>2231</v>
      </c>
      <c r="C162" s="509" t="s">
        <v>2232</v>
      </c>
      <c r="D162" s="510">
        <v>44314</v>
      </c>
      <c r="E162" s="511">
        <v>70000</v>
      </c>
      <c r="F162" s="512">
        <v>1</v>
      </c>
      <c r="G162" s="513">
        <f t="shared" si="4"/>
        <v>70000</v>
      </c>
      <c r="H162" s="512">
        <v>1</v>
      </c>
      <c r="I162" s="513">
        <f t="shared" si="5"/>
        <v>70000</v>
      </c>
    </row>
    <row r="163" spans="1:9" ht="22.5">
      <c r="A163" s="508">
        <v>150</v>
      </c>
      <c r="B163" s="509" t="s">
        <v>2233</v>
      </c>
      <c r="C163" s="509" t="s">
        <v>2234</v>
      </c>
      <c r="D163" s="510">
        <v>44319</v>
      </c>
      <c r="E163" s="511">
        <v>140000</v>
      </c>
      <c r="F163" s="512">
        <v>1</v>
      </c>
      <c r="G163" s="513">
        <f t="shared" si="4"/>
        <v>140000</v>
      </c>
      <c r="H163" s="512">
        <v>1</v>
      </c>
      <c r="I163" s="513">
        <f t="shared" si="5"/>
        <v>140000</v>
      </c>
    </row>
    <row r="164" spans="1:9" ht="22.5">
      <c r="A164" s="508">
        <v>151</v>
      </c>
      <c r="B164" s="509" t="s">
        <v>2235</v>
      </c>
      <c r="C164" s="509" t="s">
        <v>2234</v>
      </c>
      <c r="D164" s="510">
        <v>44319</v>
      </c>
      <c r="E164" s="511">
        <v>140000</v>
      </c>
      <c r="F164" s="512">
        <v>1</v>
      </c>
      <c r="G164" s="513">
        <f t="shared" si="4"/>
        <v>140000</v>
      </c>
      <c r="H164" s="512">
        <v>1</v>
      </c>
      <c r="I164" s="513">
        <f t="shared" si="5"/>
        <v>140000</v>
      </c>
    </row>
    <row r="165" spans="1:9">
      <c r="A165" s="508">
        <v>152</v>
      </c>
      <c r="B165" s="509" t="s">
        <v>2236</v>
      </c>
      <c r="C165" s="509" t="s">
        <v>2237</v>
      </c>
      <c r="D165" s="510">
        <v>44413</v>
      </c>
      <c r="E165" s="511">
        <v>24030</v>
      </c>
      <c r="F165" s="512">
        <v>1</v>
      </c>
      <c r="G165" s="513">
        <f t="shared" si="4"/>
        <v>24030</v>
      </c>
      <c r="H165" s="512">
        <v>1</v>
      </c>
      <c r="I165" s="513">
        <f t="shared" si="5"/>
        <v>24030</v>
      </c>
    </row>
    <row r="166" spans="1:9">
      <c r="A166" s="508">
        <v>153</v>
      </c>
      <c r="B166" s="509" t="s">
        <v>2238</v>
      </c>
      <c r="C166" s="509" t="s">
        <v>2192</v>
      </c>
      <c r="D166" s="510">
        <v>44466</v>
      </c>
      <c r="E166" s="511">
        <v>85000</v>
      </c>
      <c r="F166" s="512">
        <v>1</v>
      </c>
      <c r="G166" s="513">
        <f t="shared" si="4"/>
        <v>85000</v>
      </c>
      <c r="H166" s="512">
        <v>1</v>
      </c>
      <c r="I166" s="513">
        <f t="shared" si="5"/>
        <v>85000</v>
      </c>
    </row>
    <row r="167" spans="1:9">
      <c r="A167" s="508">
        <v>154</v>
      </c>
      <c r="B167" s="509" t="s">
        <v>2239</v>
      </c>
      <c r="C167" s="509" t="s">
        <v>721</v>
      </c>
      <c r="D167" s="510">
        <v>44537</v>
      </c>
      <c r="E167" s="511">
        <v>44527</v>
      </c>
      <c r="F167" s="512">
        <v>1</v>
      </c>
      <c r="G167" s="513">
        <f t="shared" si="4"/>
        <v>44527</v>
      </c>
      <c r="H167" s="512">
        <v>1</v>
      </c>
      <c r="I167" s="513">
        <f t="shared" si="5"/>
        <v>44527</v>
      </c>
    </row>
    <row r="168" spans="1:9">
      <c r="A168" s="508">
        <v>155</v>
      </c>
      <c r="B168" s="509" t="s">
        <v>2240</v>
      </c>
      <c r="C168" s="509" t="s">
        <v>2241</v>
      </c>
      <c r="D168" s="510">
        <v>44540</v>
      </c>
      <c r="E168" s="511">
        <v>35000</v>
      </c>
      <c r="F168" s="512">
        <v>1</v>
      </c>
      <c r="G168" s="513">
        <f t="shared" si="4"/>
        <v>35000</v>
      </c>
      <c r="H168" s="512">
        <v>1</v>
      </c>
      <c r="I168" s="513">
        <f t="shared" si="5"/>
        <v>35000</v>
      </c>
    </row>
    <row r="169" spans="1:9">
      <c r="A169" s="508">
        <v>156</v>
      </c>
      <c r="B169" s="509" t="s">
        <v>2242</v>
      </c>
      <c r="C169" s="509" t="s">
        <v>2098</v>
      </c>
      <c r="D169" s="510">
        <v>44554</v>
      </c>
      <c r="E169" s="511">
        <v>25900</v>
      </c>
      <c r="F169" s="512">
        <v>6</v>
      </c>
      <c r="G169" s="513">
        <f t="shared" si="4"/>
        <v>155400</v>
      </c>
      <c r="H169" s="512">
        <v>6</v>
      </c>
      <c r="I169" s="513">
        <f t="shared" si="5"/>
        <v>155400</v>
      </c>
    </row>
    <row r="170" spans="1:9">
      <c r="A170" s="508">
        <v>157</v>
      </c>
      <c r="B170" s="509" t="s">
        <v>2243</v>
      </c>
      <c r="C170" s="509" t="s">
        <v>2244</v>
      </c>
      <c r="D170" s="510">
        <v>44784</v>
      </c>
      <c r="E170" s="511">
        <v>1500</v>
      </c>
      <c r="F170" s="512">
        <v>1</v>
      </c>
      <c r="G170" s="513">
        <f t="shared" si="4"/>
        <v>1500</v>
      </c>
      <c r="H170" s="512">
        <v>1</v>
      </c>
      <c r="I170" s="513">
        <f t="shared" si="5"/>
        <v>1500</v>
      </c>
    </row>
    <row r="171" spans="1:9">
      <c r="A171" s="508">
        <v>158</v>
      </c>
      <c r="B171" s="509" t="s">
        <v>2245</v>
      </c>
      <c r="C171" s="509" t="s">
        <v>2246</v>
      </c>
      <c r="D171" s="510">
        <v>44784</v>
      </c>
      <c r="E171" s="511">
        <v>7500</v>
      </c>
      <c r="F171" s="512">
        <v>1</v>
      </c>
      <c r="G171" s="513">
        <f t="shared" si="4"/>
        <v>7500</v>
      </c>
      <c r="H171" s="512">
        <v>1</v>
      </c>
      <c r="I171" s="513">
        <f t="shared" si="5"/>
        <v>7500</v>
      </c>
    </row>
    <row r="172" spans="1:9" ht="22.5">
      <c r="A172" s="508">
        <v>159</v>
      </c>
      <c r="B172" s="509" t="s">
        <v>2247</v>
      </c>
      <c r="C172" s="509" t="s">
        <v>2248</v>
      </c>
      <c r="D172" s="510">
        <v>44784</v>
      </c>
      <c r="E172" s="511">
        <v>5700</v>
      </c>
      <c r="F172" s="512">
        <v>1</v>
      </c>
      <c r="G172" s="513">
        <f t="shared" si="4"/>
        <v>5700</v>
      </c>
      <c r="H172" s="512">
        <v>1</v>
      </c>
      <c r="I172" s="513">
        <f t="shared" si="5"/>
        <v>5700</v>
      </c>
    </row>
    <row r="173" spans="1:9">
      <c r="A173" s="508">
        <v>160</v>
      </c>
      <c r="B173" s="509" t="s">
        <v>2249</v>
      </c>
      <c r="C173" s="509" t="s">
        <v>2250</v>
      </c>
      <c r="D173" s="510">
        <v>44784</v>
      </c>
      <c r="E173" s="511">
        <v>3000</v>
      </c>
      <c r="F173" s="512">
        <v>1</v>
      </c>
      <c r="G173" s="513">
        <f t="shared" si="4"/>
        <v>3000</v>
      </c>
      <c r="H173" s="512">
        <v>1</v>
      </c>
      <c r="I173" s="513">
        <f t="shared" si="5"/>
        <v>3000</v>
      </c>
    </row>
    <row r="174" spans="1:9" ht="22.5">
      <c r="A174" s="508">
        <v>161</v>
      </c>
      <c r="B174" s="509" t="s">
        <v>2251</v>
      </c>
      <c r="C174" s="509" t="s">
        <v>2252</v>
      </c>
      <c r="D174" s="510">
        <v>44784</v>
      </c>
      <c r="E174" s="511">
        <v>3500</v>
      </c>
      <c r="F174" s="512">
        <v>1</v>
      </c>
      <c r="G174" s="513">
        <f t="shared" si="4"/>
        <v>3500</v>
      </c>
      <c r="H174" s="512">
        <v>1</v>
      </c>
      <c r="I174" s="513">
        <f t="shared" si="5"/>
        <v>3500</v>
      </c>
    </row>
    <row r="175" spans="1:9" ht="22.5">
      <c r="A175" s="508">
        <v>162</v>
      </c>
      <c r="B175" s="509" t="s">
        <v>2253</v>
      </c>
      <c r="C175" s="509" t="s">
        <v>2254</v>
      </c>
      <c r="D175" s="510">
        <v>44784</v>
      </c>
      <c r="E175" s="511">
        <v>3800</v>
      </c>
      <c r="F175" s="512">
        <v>1</v>
      </c>
      <c r="G175" s="513">
        <f t="shared" si="4"/>
        <v>3800</v>
      </c>
      <c r="H175" s="512">
        <v>1</v>
      </c>
      <c r="I175" s="513">
        <f t="shared" si="5"/>
        <v>3800</v>
      </c>
    </row>
    <row r="176" spans="1:9" ht="22.5">
      <c r="A176" s="508">
        <v>163</v>
      </c>
      <c r="B176" s="509" t="s">
        <v>2255</v>
      </c>
      <c r="C176" s="509" t="s">
        <v>2256</v>
      </c>
      <c r="D176" s="510">
        <v>44784</v>
      </c>
      <c r="E176" s="511">
        <v>3900</v>
      </c>
      <c r="F176" s="512">
        <v>1</v>
      </c>
      <c r="G176" s="513">
        <f t="shared" si="4"/>
        <v>3900</v>
      </c>
      <c r="H176" s="512">
        <v>1</v>
      </c>
      <c r="I176" s="513">
        <f t="shared" si="5"/>
        <v>3900</v>
      </c>
    </row>
    <row r="177" spans="1:9" ht="22.5">
      <c r="A177" s="508">
        <v>164</v>
      </c>
      <c r="B177" s="509" t="s">
        <v>2257</v>
      </c>
      <c r="C177" s="509" t="s">
        <v>2258</v>
      </c>
      <c r="D177" s="510">
        <v>44784</v>
      </c>
      <c r="E177" s="511">
        <v>3400</v>
      </c>
      <c r="F177" s="512">
        <v>1</v>
      </c>
      <c r="G177" s="513">
        <f t="shared" si="4"/>
        <v>3400</v>
      </c>
      <c r="H177" s="512">
        <v>1</v>
      </c>
      <c r="I177" s="513">
        <f t="shared" si="5"/>
        <v>3400</v>
      </c>
    </row>
    <row r="178" spans="1:9">
      <c r="A178" s="508">
        <v>165</v>
      </c>
      <c r="B178" s="509" t="s">
        <v>2259</v>
      </c>
      <c r="C178" s="509" t="s">
        <v>2260</v>
      </c>
      <c r="D178" s="510">
        <v>44784</v>
      </c>
      <c r="E178" s="511">
        <v>3400</v>
      </c>
      <c r="F178" s="512">
        <v>1</v>
      </c>
      <c r="G178" s="513">
        <f t="shared" si="4"/>
        <v>3400</v>
      </c>
      <c r="H178" s="512">
        <v>1</v>
      </c>
      <c r="I178" s="513">
        <f t="shared" si="5"/>
        <v>3400</v>
      </c>
    </row>
    <row r="179" spans="1:9">
      <c r="A179" s="508">
        <v>166</v>
      </c>
      <c r="B179" s="509" t="s">
        <v>2261</v>
      </c>
      <c r="C179" s="509" t="s">
        <v>2262</v>
      </c>
      <c r="D179" s="510">
        <v>44784</v>
      </c>
      <c r="E179" s="511">
        <v>3800</v>
      </c>
      <c r="F179" s="512">
        <v>1</v>
      </c>
      <c r="G179" s="513">
        <f t="shared" si="4"/>
        <v>3800</v>
      </c>
      <c r="H179" s="512">
        <v>1</v>
      </c>
      <c r="I179" s="513">
        <f t="shared" si="5"/>
        <v>3800</v>
      </c>
    </row>
    <row r="180" spans="1:9">
      <c r="A180" s="508">
        <v>167</v>
      </c>
      <c r="B180" s="509" t="s">
        <v>2263</v>
      </c>
      <c r="C180" s="509" t="s">
        <v>2264</v>
      </c>
      <c r="D180" s="510">
        <v>44784</v>
      </c>
      <c r="E180" s="511">
        <v>2300</v>
      </c>
      <c r="F180" s="512">
        <v>1</v>
      </c>
      <c r="G180" s="513">
        <f t="shared" si="4"/>
        <v>2300</v>
      </c>
      <c r="H180" s="512">
        <v>1</v>
      </c>
      <c r="I180" s="513">
        <f t="shared" si="5"/>
        <v>2300</v>
      </c>
    </row>
    <row r="181" spans="1:9" ht="22.5">
      <c r="A181" s="508">
        <v>168</v>
      </c>
      <c r="B181" s="509" t="s">
        <v>2265</v>
      </c>
      <c r="C181" s="509" t="s">
        <v>2266</v>
      </c>
      <c r="D181" s="510">
        <v>44784</v>
      </c>
      <c r="E181" s="511">
        <v>3000</v>
      </c>
      <c r="F181" s="512">
        <v>1</v>
      </c>
      <c r="G181" s="513">
        <f t="shared" si="4"/>
        <v>3000</v>
      </c>
      <c r="H181" s="512">
        <v>1</v>
      </c>
      <c r="I181" s="513">
        <f t="shared" si="5"/>
        <v>3000</v>
      </c>
    </row>
    <row r="182" spans="1:9">
      <c r="A182" s="508">
        <v>169</v>
      </c>
      <c r="B182" s="509" t="s">
        <v>2267</v>
      </c>
      <c r="C182" s="509" t="s">
        <v>2268</v>
      </c>
      <c r="D182" s="510">
        <v>44784</v>
      </c>
      <c r="E182" s="511">
        <v>4900</v>
      </c>
      <c r="F182" s="512">
        <v>1</v>
      </c>
      <c r="G182" s="513">
        <f t="shared" si="4"/>
        <v>4900</v>
      </c>
      <c r="H182" s="512">
        <v>1</v>
      </c>
      <c r="I182" s="513">
        <f t="shared" si="5"/>
        <v>4900</v>
      </c>
    </row>
    <row r="183" spans="1:9">
      <c r="A183" s="508">
        <v>170</v>
      </c>
      <c r="B183" s="509" t="s">
        <v>2269</v>
      </c>
      <c r="C183" s="509" t="s">
        <v>2270</v>
      </c>
      <c r="D183" s="510">
        <v>44784</v>
      </c>
      <c r="E183" s="511">
        <v>9600</v>
      </c>
      <c r="F183" s="512">
        <v>1</v>
      </c>
      <c r="G183" s="513">
        <f t="shared" si="4"/>
        <v>9600</v>
      </c>
      <c r="H183" s="512">
        <v>1</v>
      </c>
      <c r="I183" s="513">
        <f t="shared" si="5"/>
        <v>9600</v>
      </c>
    </row>
    <row r="184" spans="1:9">
      <c r="A184" s="508">
        <v>171</v>
      </c>
      <c r="B184" s="509" t="s">
        <v>2271</v>
      </c>
      <c r="C184" s="509" t="s">
        <v>2272</v>
      </c>
      <c r="D184" s="510">
        <v>44784</v>
      </c>
      <c r="E184" s="511">
        <v>3300</v>
      </c>
      <c r="F184" s="512">
        <v>1</v>
      </c>
      <c r="G184" s="513">
        <f t="shared" si="4"/>
        <v>3300</v>
      </c>
      <c r="H184" s="512">
        <v>1</v>
      </c>
      <c r="I184" s="513">
        <f t="shared" si="5"/>
        <v>3300</v>
      </c>
    </row>
    <row r="185" spans="1:9">
      <c r="A185" s="508">
        <v>172</v>
      </c>
      <c r="B185" s="509" t="s">
        <v>2273</v>
      </c>
      <c r="C185" s="509" t="s">
        <v>2274</v>
      </c>
      <c r="D185" s="510">
        <v>44784</v>
      </c>
      <c r="E185" s="511">
        <v>3200</v>
      </c>
      <c r="F185" s="512">
        <v>1</v>
      </c>
      <c r="G185" s="513">
        <f t="shared" si="4"/>
        <v>3200</v>
      </c>
      <c r="H185" s="512">
        <v>1</v>
      </c>
      <c r="I185" s="513">
        <f t="shared" si="5"/>
        <v>3200</v>
      </c>
    </row>
    <row r="186" spans="1:9">
      <c r="A186" s="508">
        <v>173</v>
      </c>
      <c r="B186" s="509" t="s">
        <v>2275</v>
      </c>
      <c r="C186" s="509" t="s">
        <v>2276</v>
      </c>
      <c r="D186" s="510">
        <v>44784</v>
      </c>
      <c r="E186" s="511">
        <v>4000</v>
      </c>
      <c r="F186" s="512">
        <v>1</v>
      </c>
      <c r="G186" s="513">
        <f t="shared" si="4"/>
        <v>4000</v>
      </c>
      <c r="H186" s="512">
        <v>1</v>
      </c>
      <c r="I186" s="513">
        <f t="shared" si="5"/>
        <v>4000</v>
      </c>
    </row>
    <row r="187" spans="1:9" ht="22.5">
      <c r="A187" s="508">
        <v>174</v>
      </c>
      <c r="B187" s="509" t="s">
        <v>2277</v>
      </c>
      <c r="C187" s="509" t="s">
        <v>2278</v>
      </c>
      <c r="D187" s="510">
        <v>44784</v>
      </c>
      <c r="E187" s="511">
        <v>5200</v>
      </c>
      <c r="F187" s="512">
        <v>1</v>
      </c>
      <c r="G187" s="513">
        <f t="shared" si="4"/>
        <v>5200</v>
      </c>
      <c r="H187" s="512">
        <v>1</v>
      </c>
      <c r="I187" s="513">
        <f t="shared" si="5"/>
        <v>5200</v>
      </c>
    </row>
    <row r="188" spans="1:9" ht="22.5">
      <c r="A188" s="508">
        <v>175</v>
      </c>
      <c r="B188" s="509" t="s">
        <v>2279</v>
      </c>
      <c r="C188" s="509" t="s">
        <v>2280</v>
      </c>
      <c r="D188" s="510">
        <v>44784</v>
      </c>
      <c r="E188" s="511">
        <v>4200</v>
      </c>
      <c r="F188" s="512">
        <v>1</v>
      </c>
      <c r="G188" s="513">
        <f t="shared" si="4"/>
        <v>4200</v>
      </c>
      <c r="H188" s="512">
        <v>1</v>
      </c>
      <c r="I188" s="513">
        <f t="shared" si="5"/>
        <v>4200</v>
      </c>
    </row>
    <row r="189" spans="1:9" ht="22.5">
      <c r="A189" s="508">
        <v>176</v>
      </c>
      <c r="B189" s="509" t="s">
        <v>2281</v>
      </c>
      <c r="C189" s="509" t="s">
        <v>2282</v>
      </c>
      <c r="D189" s="510">
        <v>44784</v>
      </c>
      <c r="E189" s="511">
        <v>3600</v>
      </c>
      <c r="F189" s="512">
        <v>1</v>
      </c>
      <c r="G189" s="513">
        <f t="shared" si="4"/>
        <v>3600</v>
      </c>
      <c r="H189" s="512">
        <v>1</v>
      </c>
      <c r="I189" s="513">
        <f t="shared" si="5"/>
        <v>3600</v>
      </c>
    </row>
    <row r="190" spans="1:9">
      <c r="A190" s="508">
        <v>177</v>
      </c>
      <c r="B190" s="509" t="s">
        <v>2283</v>
      </c>
      <c r="C190" s="509" t="s">
        <v>2284</v>
      </c>
      <c r="D190" s="510">
        <v>44784</v>
      </c>
      <c r="E190" s="511">
        <v>3500</v>
      </c>
      <c r="F190" s="512">
        <v>1</v>
      </c>
      <c r="G190" s="513">
        <f t="shared" si="4"/>
        <v>3500</v>
      </c>
      <c r="H190" s="512">
        <v>1</v>
      </c>
      <c r="I190" s="513">
        <f t="shared" si="5"/>
        <v>3500</v>
      </c>
    </row>
    <row r="191" spans="1:9">
      <c r="A191" s="508">
        <v>178</v>
      </c>
      <c r="B191" s="509" t="s">
        <v>2285</v>
      </c>
      <c r="C191" s="509" t="s">
        <v>2286</v>
      </c>
      <c r="D191" s="510">
        <v>44784</v>
      </c>
      <c r="E191" s="511">
        <v>3500</v>
      </c>
      <c r="F191" s="512">
        <v>1</v>
      </c>
      <c r="G191" s="513">
        <f t="shared" si="4"/>
        <v>3500</v>
      </c>
      <c r="H191" s="512">
        <v>1</v>
      </c>
      <c r="I191" s="513">
        <f t="shared" si="5"/>
        <v>3500</v>
      </c>
    </row>
    <row r="192" spans="1:9" ht="22.5">
      <c r="A192" s="508">
        <v>179</v>
      </c>
      <c r="B192" s="509" t="s">
        <v>2287</v>
      </c>
      <c r="C192" s="509" t="s">
        <v>2288</v>
      </c>
      <c r="D192" s="510">
        <v>44784</v>
      </c>
      <c r="E192" s="511">
        <v>5700</v>
      </c>
      <c r="F192" s="512">
        <v>1</v>
      </c>
      <c r="G192" s="513">
        <f t="shared" si="4"/>
        <v>5700</v>
      </c>
      <c r="H192" s="512">
        <v>1</v>
      </c>
      <c r="I192" s="513">
        <f t="shared" si="5"/>
        <v>5700</v>
      </c>
    </row>
    <row r="193" spans="1:9" ht="22.5">
      <c r="A193" s="508">
        <v>180</v>
      </c>
      <c r="B193" s="509" t="s">
        <v>2289</v>
      </c>
      <c r="C193" s="509" t="s">
        <v>2290</v>
      </c>
      <c r="D193" s="510">
        <v>44784</v>
      </c>
      <c r="E193" s="511">
        <v>3000</v>
      </c>
      <c r="F193" s="512">
        <v>1</v>
      </c>
      <c r="G193" s="513">
        <f t="shared" si="4"/>
        <v>3000</v>
      </c>
      <c r="H193" s="512">
        <v>1</v>
      </c>
      <c r="I193" s="513">
        <f t="shared" si="5"/>
        <v>3000</v>
      </c>
    </row>
    <row r="194" spans="1:9">
      <c r="A194" s="508">
        <v>181</v>
      </c>
      <c r="B194" s="509" t="s">
        <v>2291</v>
      </c>
      <c r="C194" s="509" t="s">
        <v>2292</v>
      </c>
      <c r="D194" s="510">
        <v>44784</v>
      </c>
      <c r="E194" s="511">
        <v>3100</v>
      </c>
      <c r="F194" s="512">
        <v>1</v>
      </c>
      <c r="G194" s="513">
        <f t="shared" si="4"/>
        <v>3100</v>
      </c>
      <c r="H194" s="512">
        <v>1</v>
      </c>
      <c r="I194" s="513">
        <f t="shared" si="5"/>
        <v>3100</v>
      </c>
    </row>
    <row r="195" spans="1:9">
      <c r="A195" s="508">
        <v>182</v>
      </c>
      <c r="B195" s="509" t="s">
        <v>2293</v>
      </c>
      <c r="C195" s="509" t="s">
        <v>2294</v>
      </c>
      <c r="D195" s="510">
        <v>44784</v>
      </c>
      <c r="E195" s="511">
        <v>4500</v>
      </c>
      <c r="F195" s="512">
        <v>1</v>
      </c>
      <c r="G195" s="513">
        <f t="shared" si="4"/>
        <v>4500</v>
      </c>
      <c r="H195" s="512">
        <v>1</v>
      </c>
      <c r="I195" s="513">
        <f t="shared" si="5"/>
        <v>4500</v>
      </c>
    </row>
    <row r="196" spans="1:9">
      <c r="A196" s="508">
        <v>183</v>
      </c>
      <c r="B196" s="509" t="s">
        <v>2295</v>
      </c>
      <c r="C196" s="509" t="s">
        <v>2296</v>
      </c>
      <c r="D196" s="510">
        <v>44784</v>
      </c>
      <c r="E196" s="511">
        <v>3700</v>
      </c>
      <c r="F196" s="512">
        <v>1</v>
      </c>
      <c r="G196" s="513">
        <f t="shared" si="4"/>
        <v>3700</v>
      </c>
      <c r="H196" s="512">
        <v>1</v>
      </c>
      <c r="I196" s="513">
        <f t="shared" si="5"/>
        <v>3700</v>
      </c>
    </row>
    <row r="197" spans="1:9">
      <c r="A197" s="508">
        <v>184</v>
      </c>
      <c r="B197" s="509" t="s">
        <v>2297</v>
      </c>
      <c r="C197" s="509" t="s">
        <v>2298</v>
      </c>
      <c r="D197" s="510">
        <v>44784</v>
      </c>
      <c r="E197" s="511">
        <v>3500</v>
      </c>
      <c r="F197" s="512">
        <v>1</v>
      </c>
      <c r="G197" s="513">
        <f t="shared" si="4"/>
        <v>3500</v>
      </c>
      <c r="H197" s="512">
        <v>1</v>
      </c>
      <c r="I197" s="513">
        <f t="shared" si="5"/>
        <v>3500</v>
      </c>
    </row>
    <row r="198" spans="1:9">
      <c r="A198" s="508">
        <v>185</v>
      </c>
      <c r="B198" s="509" t="s">
        <v>2299</v>
      </c>
      <c r="C198" s="509" t="s">
        <v>2300</v>
      </c>
      <c r="D198" s="510">
        <v>44784</v>
      </c>
      <c r="E198" s="511">
        <v>3000</v>
      </c>
      <c r="F198" s="512">
        <v>1</v>
      </c>
      <c r="G198" s="513">
        <f t="shared" si="4"/>
        <v>3000</v>
      </c>
      <c r="H198" s="512">
        <v>1</v>
      </c>
      <c r="I198" s="513">
        <f t="shared" si="5"/>
        <v>3000</v>
      </c>
    </row>
    <row r="199" spans="1:9" ht="22.5">
      <c r="A199" s="508">
        <v>186</v>
      </c>
      <c r="B199" s="509" t="s">
        <v>2301</v>
      </c>
      <c r="C199" s="509" t="s">
        <v>2302</v>
      </c>
      <c r="D199" s="510">
        <v>44784</v>
      </c>
      <c r="E199" s="511">
        <v>3700</v>
      </c>
      <c r="F199" s="512">
        <v>1</v>
      </c>
      <c r="G199" s="513">
        <f t="shared" si="4"/>
        <v>3700</v>
      </c>
      <c r="H199" s="512">
        <v>1</v>
      </c>
      <c r="I199" s="513">
        <f t="shared" si="5"/>
        <v>3700</v>
      </c>
    </row>
    <row r="200" spans="1:9">
      <c r="A200" s="508">
        <v>187</v>
      </c>
      <c r="B200" s="509" t="s">
        <v>2303</v>
      </c>
      <c r="C200" s="509" t="s">
        <v>2304</v>
      </c>
      <c r="D200" s="510">
        <v>44803</v>
      </c>
      <c r="E200" s="511">
        <v>350000</v>
      </c>
      <c r="F200" s="512">
        <v>1</v>
      </c>
      <c r="G200" s="513">
        <f t="shared" si="4"/>
        <v>350000</v>
      </c>
      <c r="H200" s="512">
        <v>1</v>
      </c>
      <c r="I200" s="513">
        <f t="shared" si="5"/>
        <v>350000</v>
      </c>
    </row>
    <row r="201" spans="1:9" ht="22.5">
      <c r="A201" s="508">
        <v>188</v>
      </c>
      <c r="B201" s="509" t="s">
        <v>2305</v>
      </c>
      <c r="C201" s="509" t="s">
        <v>2306</v>
      </c>
      <c r="D201" s="510">
        <v>44830</v>
      </c>
      <c r="E201" s="511">
        <v>4500</v>
      </c>
      <c r="F201" s="512">
        <v>1</v>
      </c>
      <c r="G201" s="513">
        <f t="shared" si="4"/>
        <v>4500</v>
      </c>
      <c r="H201" s="512">
        <v>1</v>
      </c>
      <c r="I201" s="513">
        <f t="shared" si="5"/>
        <v>4500</v>
      </c>
    </row>
    <row r="202" spans="1:9">
      <c r="A202" s="508">
        <v>189</v>
      </c>
      <c r="B202" s="509" t="s">
        <v>2307</v>
      </c>
      <c r="C202" s="509" t="s">
        <v>2308</v>
      </c>
      <c r="D202" s="510">
        <v>44830</v>
      </c>
      <c r="E202" s="511">
        <v>5000</v>
      </c>
      <c r="F202" s="512">
        <v>1</v>
      </c>
      <c r="G202" s="513">
        <f t="shared" si="4"/>
        <v>5000</v>
      </c>
      <c r="H202" s="512">
        <v>1</v>
      </c>
      <c r="I202" s="513">
        <f t="shared" si="5"/>
        <v>5000</v>
      </c>
    </row>
    <row r="203" spans="1:9">
      <c r="A203" s="508">
        <v>190</v>
      </c>
      <c r="B203" s="509" t="s">
        <v>2309</v>
      </c>
      <c r="C203" s="509" t="s">
        <v>2310</v>
      </c>
      <c r="D203" s="510">
        <v>44830</v>
      </c>
      <c r="E203" s="511">
        <v>4600</v>
      </c>
      <c r="F203" s="512">
        <v>1</v>
      </c>
      <c r="G203" s="513">
        <f t="shared" si="4"/>
        <v>4600</v>
      </c>
      <c r="H203" s="512">
        <v>1</v>
      </c>
      <c r="I203" s="513">
        <f t="shared" si="5"/>
        <v>4600</v>
      </c>
    </row>
    <row r="204" spans="1:9">
      <c r="A204" s="508">
        <v>191</v>
      </c>
      <c r="B204" s="509" t="s">
        <v>2311</v>
      </c>
      <c r="C204" s="509" t="s">
        <v>2312</v>
      </c>
      <c r="D204" s="510">
        <v>44830</v>
      </c>
      <c r="E204" s="511">
        <v>5000</v>
      </c>
      <c r="F204" s="512">
        <v>1</v>
      </c>
      <c r="G204" s="513">
        <f t="shared" si="4"/>
        <v>5000</v>
      </c>
      <c r="H204" s="512">
        <v>1</v>
      </c>
      <c r="I204" s="513">
        <f t="shared" si="5"/>
        <v>5000</v>
      </c>
    </row>
    <row r="205" spans="1:9">
      <c r="A205" s="508">
        <v>192</v>
      </c>
      <c r="B205" s="509" t="s">
        <v>2313</v>
      </c>
      <c r="C205" s="509" t="s">
        <v>2314</v>
      </c>
      <c r="D205" s="510">
        <v>44830</v>
      </c>
      <c r="E205" s="511">
        <v>6400</v>
      </c>
      <c r="F205" s="512">
        <v>1</v>
      </c>
      <c r="G205" s="513">
        <f t="shared" si="4"/>
        <v>6400</v>
      </c>
      <c r="H205" s="512">
        <v>1</v>
      </c>
      <c r="I205" s="513">
        <f t="shared" si="5"/>
        <v>6400</v>
      </c>
    </row>
    <row r="206" spans="1:9">
      <c r="A206" s="508">
        <v>193</v>
      </c>
      <c r="B206" s="509" t="s">
        <v>2315</v>
      </c>
      <c r="C206" s="509" t="s">
        <v>2316</v>
      </c>
      <c r="D206" s="510">
        <v>44830</v>
      </c>
      <c r="E206" s="511">
        <v>4500</v>
      </c>
      <c r="F206" s="512">
        <v>1</v>
      </c>
      <c r="G206" s="513">
        <f t="shared" si="4"/>
        <v>4500</v>
      </c>
      <c r="H206" s="512">
        <v>1</v>
      </c>
      <c r="I206" s="513">
        <f t="shared" si="5"/>
        <v>4500</v>
      </c>
    </row>
    <row r="207" spans="1:9">
      <c r="A207" s="508">
        <v>194</v>
      </c>
      <c r="B207" s="509" t="s">
        <v>2317</v>
      </c>
      <c r="C207" s="509" t="s">
        <v>917</v>
      </c>
      <c r="D207" s="510">
        <v>44879</v>
      </c>
      <c r="E207" s="511">
        <v>112740</v>
      </c>
      <c r="F207" s="512">
        <v>1</v>
      </c>
      <c r="G207" s="513">
        <f t="shared" ref="G207:G223" si="6">E207*F207</f>
        <v>112740</v>
      </c>
      <c r="H207" s="512">
        <v>1</v>
      </c>
      <c r="I207" s="513">
        <f t="shared" ref="I207:I223" si="7">H207*E207</f>
        <v>112740</v>
      </c>
    </row>
    <row r="208" spans="1:9">
      <c r="A208" s="508">
        <v>195</v>
      </c>
      <c r="B208" s="509" t="s">
        <v>2318</v>
      </c>
      <c r="C208" s="509" t="s">
        <v>153</v>
      </c>
      <c r="D208" s="510">
        <v>44879</v>
      </c>
      <c r="E208" s="511">
        <v>261000</v>
      </c>
      <c r="F208" s="512">
        <v>1</v>
      </c>
      <c r="G208" s="513">
        <f t="shared" si="6"/>
        <v>261000</v>
      </c>
      <c r="H208" s="512">
        <v>1</v>
      </c>
      <c r="I208" s="513">
        <f t="shared" si="7"/>
        <v>261000</v>
      </c>
    </row>
    <row r="209" spans="1:9">
      <c r="A209" s="508">
        <v>196</v>
      </c>
      <c r="B209" s="509" t="s">
        <v>2319</v>
      </c>
      <c r="C209" s="509" t="s">
        <v>1947</v>
      </c>
      <c r="D209" s="510">
        <v>44879</v>
      </c>
      <c r="E209" s="511">
        <v>30353</v>
      </c>
      <c r="F209" s="512">
        <v>9</v>
      </c>
      <c r="G209" s="513">
        <f t="shared" si="6"/>
        <v>273177</v>
      </c>
      <c r="H209" s="512">
        <v>9</v>
      </c>
      <c r="I209" s="513">
        <f t="shared" si="7"/>
        <v>273177</v>
      </c>
    </row>
    <row r="210" spans="1:9" ht="22.5">
      <c r="A210" s="508">
        <v>197</v>
      </c>
      <c r="B210" s="509" t="s">
        <v>2320</v>
      </c>
      <c r="C210" s="509" t="s">
        <v>2321</v>
      </c>
      <c r="D210" s="510">
        <v>44907</v>
      </c>
      <c r="E210" s="511">
        <v>295000</v>
      </c>
      <c r="F210" s="512">
        <v>1</v>
      </c>
      <c r="G210" s="513">
        <f t="shared" si="6"/>
        <v>295000</v>
      </c>
      <c r="H210" s="512">
        <v>1</v>
      </c>
      <c r="I210" s="513">
        <f t="shared" si="7"/>
        <v>295000</v>
      </c>
    </row>
    <row r="211" spans="1:9">
      <c r="A211" s="508">
        <v>198</v>
      </c>
      <c r="B211" s="509" t="s">
        <v>2322</v>
      </c>
      <c r="C211" s="509" t="s">
        <v>2323</v>
      </c>
      <c r="D211" s="510">
        <v>44924</v>
      </c>
      <c r="E211" s="511">
        <v>120000</v>
      </c>
      <c r="F211" s="512">
        <v>1</v>
      </c>
      <c r="G211" s="513">
        <f t="shared" si="6"/>
        <v>120000</v>
      </c>
      <c r="H211" s="512">
        <v>1</v>
      </c>
      <c r="I211" s="513">
        <f t="shared" si="7"/>
        <v>120000</v>
      </c>
    </row>
    <row r="212" spans="1:9">
      <c r="A212" s="508">
        <v>199</v>
      </c>
      <c r="B212" s="509" t="s">
        <v>2324</v>
      </c>
      <c r="C212" s="509" t="s">
        <v>2325</v>
      </c>
      <c r="D212" s="510">
        <v>44924</v>
      </c>
      <c r="E212" s="511">
        <v>57000</v>
      </c>
      <c r="F212" s="512">
        <v>1</v>
      </c>
      <c r="G212" s="513">
        <f t="shared" si="6"/>
        <v>57000</v>
      </c>
      <c r="H212" s="512">
        <v>1</v>
      </c>
      <c r="I212" s="513">
        <f t="shared" si="7"/>
        <v>57000</v>
      </c>
    </row>
    <row r="213" spans="1:9">
      <c r="A213" s="508">
        <v>200</v>
      </c>
      <c r="B213" s="509" t="s">
        <v>2326</v>
      </c>
      <c r="C213" s="509" t="s">
        <v>2327</v>
      </c>
      <c r="D213" s="510">
        <v>44924</v>
      </c>
      <c r="E213" s="511">
        <v>18000</v>
      </c>
      <c r="F213" s="512">
        <v>1</v>
      </c>
      <c r="G213" s="513">
        <f t="shared" si="6"/>
        <v>18000</v>
      </c>
      <c r="H213" s="512">
        <v>1</v>
      </c>
      <c r="I213" s="513">
        <f t="shared" si="7"/>
        <v>18000</v>
      </c>
    </row>
    <row r="214" spans="1:9" ht="22.5">
      <c r="A214" s="508">
        <v>201</v>
      </c>
      <c r="B214" s="509" t="s">
        <v>2328</v>
      </c>
      <c r="C214" s="509" t="s">
        <v>2329</v>
      </c>
      <c r="D214" s="510">
        <v>44924</v>
      </c>
      <c r="E214" s="511">
        <v>10000</v>
      </c>
      <c r="F214" s="512">
        <v>1</v>
      </c>
      <c r="G214" s="513">
        <f t="shared" si="6"/>
        <v>10000</v>
      </c>
      <c r="H214" s="512">
        <v>1</v>
      </c>
      <c r="I214" s="513">
        <f t="shared" si="7"/>
        <v>10000</v>
      </c>
    </row>
    <row r="215" spans="1:9">
      <c r="A215" s="508">
        <v>202</v>
      </c>
      <c r="B215" s="515" t="s">
        <v>2330</v>
      </c>
      <c r="C215" s="515" t="s">
        <v>2331</v>
      </c>
      <c r="D215" s="516">
        <v>44965</v>
      </c>
      <c r="E215" s="517">
        <v>78000</v>
      </c>
      <c r="F215" s="512">
        <v>2</v>
      </c>
      <c r="G215" s="513">
        <f t="shared" si="6"/>
        <v>156000</v>
      </c>
      <c r="H215" s="512">
        <v>2</v>
      </c>
      <c r="I215" s="513">
        <f t="shared" si="7"/>
        <v>156000</v>
      </c>
    </row>
    <row r="216" spans="1:9">
      <c r="A216" s="508">
        <v>203</v>
      </c>
      <c r="B216" s="515" t="s">
        <v>2332</v>
      </c>
      <c r="C216" s="515" t="s">
        <v>2333</v>
      </c>
      <c r="D216" s="516">
        <v>44965</v>
      </c>
      <c r="E216" s="517">
        <v>100000</v>
      </c>
      <c r="F216" s="512">
        <v>2</v>
      </c>
      <c r="G216" s="513">
        <f t="shared" si="6"/>
        <v>200000</v>
      </c>
      <c r="H216" s="512">
        <v>2</v>
      </c>
      <c r="I216" s="513">
        <f t="shared" si="7"/>
        <v>200000</v>
      </c>
    </row>
    <row r="217" spans="1:9">
      <c r="A217" s="508">
        <v>204</v>
      </c>
      <c r="B217" s="515" t="s">
        <v>2334</v>
      </c>
      <c r="C217" s="515" t="s">
        <v>2335</v>
      </c>
      <c r="D217" s="516">
        <v>44965</v>
      </c>
      <c r="E217" s="517">
        <v>200000</v>
      </c>
      <c r="F217" s="512">
        <v>2</v>
      </c>
      <c r="G217" s="513">
        <f t="shared" si="6"/>
        <v>400000</v>
      </c>
      <c r="H217" s="512">
        <v>2</v>
      </c>
      <c r="I217" s="513">
        <f t="shared" si="7"/>
        <v>400000</v>
      </c>
    </row>
    <row r="218" spans="1:9">
      <c r="A218" s="508">
        <v>205</v>
      </c>
      <c r="B218" s="515" t="s">
        <v>2336</v>
      </c>
      <c r="C218" s="515" t="s">
        <v>2337</v>
      </c>
      <c r="D218" s="516">
        <v>44965</v>
      </c>
      <c r="E218" s="517">
        <v>89000</v>
      </c>
      <c r="F218" s="512">
        <v>2</v>
      </c>
      <c r="G218" s="513">
        <f t="shared" si="6"/>
        <v>178000</v>
      </c>
      <c r="H218" s="512">
        <v>2</v>
      </c>
      <c r="I218" s="513">
        <f t="shared" si="7"/>
        <v>178000</v>
      </c>
    </row>
    <row r="219" spans="1:9">
      <c r="A219" s="508">
        <v>206</v>
      </c>
      <c r="B219" s="509" t="s">
        <v>2338</v>
      </c>
      <c r="C219" s="515" t="s">
        <v>2098</v>
      </c>
      <c r="D219" s="510" t="s">
        <v>2339</v>
      </c>
      <c r="E219" s="511">
        <v>13000</v>
      </c>
      <c r="F219" s="512">
        <v>9</v>
      </c>
      <c r="G219" s="513">
        <f t="shared" si="6"/>
        <v>117000</v>
      </c>
      <c r="H219" s="512">
        <v>9</v>
      </c>
      <c r="I219" s="513">
        <f t="shared" si="7"/>
        <v>117000</v>
      </c>
    </row>
    <row r="220" spans="1:9" ht="19.5">
      <c r="A220" s="508">
        <v>207</v>
      </c>
      <c r="B220" s="518" t="s">
        <v>2340</v>
      </c>
      <c r="C220" s="518" t="s">
        <v>2341</v>
      </c>
      <c r="D220" s="519">
        <v>45211</v>
      </c>
      <c r="E220" s="520">
        <v>345000</v>
      </c>
      <c r="F220" s="521">
        <v>1</v>
      </c>
      <c r="G220" s="513">
        <f t="shared" si="6"/>
        <v>345000</v>
      </c>
      <c r="H220" s="521">
        <v>1</v>
      </c>
      <c r="I220" s="513">
        <f t="shared" si="7"/>
        <v>345000</v>
      </c>
    </row>
    <row r="221" spans="1:9">
      <c r="A221" s="508">
        <v>208</v>
      </c>
      <c r="B221" s="518" t="s">
        <v>2342</v>
      </c>
      <c r="C221" s="518" t="s">
        <v>478</v>
      </c>
      <c r="D221" s="519">
        <v>45287</v>
      </c>
      <c r="E221" s="520">
        <v>30000</v>
      </c>
      <c r="F221" s="521">
        <v>2</v>
      </c>
      <c r="G221" s="513">
        <f t="shared" si="6"/>
        <v>60000</v>
      </c>
      <c r="H221" s="521">
        <v>2</v>
      </c>
      <c r="I221" s="513">
        <f t="shared" si="7"/>
        <v>60000</v>
      </c>
    </row>
    <row r="222" spans="1:9">
      <c r="A222" s="508">
        <v>209</v>
      </c>
      <c r="B222" s="518" t="s">
        <v>2343</v>
      </c>
      <c r="C222" s="518" t="s">
        <v>721</v>
      </c>
      <c r="D222" s="519">
        <v>45288</v>
      </c>
      <c r="E222" s="520">
        <v>175000</v>
      </c>
      <c r="F222" s="521">
        <v>1</v>
      </c>
      <c r="G222" s="513">
        <f t="shared" si="6"/>
        <v>175000</v>
      </c>
      <c r="H222" s="521">
        <v>1</v>
      </c>
      <c r="I222" s="513">
        <f t="shared" si="7"/>
        <v>175000</v>
      </c>
    </row>
    <row r="223" spans="1:9">
      <c r="A223" s="508">
        <v>210</v>
      </c>
      <c r="B223" s="518" t="s">
        <v>2344</v>
      </c>
      <c r="C223" s="518" t="s">
        <v>2345</v>
      </c>
      <c r="D223" s="519">
        <v>45289</v>
      </c>
      <c r="E223" s="522">
        <v>117000</v>
      </c>
      <c r="F223" s="521">
        <v>2</v>
      </c>
      <c r="G223" s="513">
        <f t="shared" si="6"/>
        <v>234000</v>
      </c>
      <c r="H223" s="521">
        <v>2</v>
      </c>
      <c r="I223" s="513">
        <f t="shared" si="7"/>
        <v>234000</v>
      </c>
    </row>
    <row r="224" spans="1:9">
      <c r="A224" s="523"/>
      <c r="B224" s="524"/>
      <c r="C224" s="524"/>
      <c r="D224" s="525"/>
      <c r="E224" s="526"/>
      <c r="F224" s="527"/>
      <c r="G224" s="528"/>
      <c r="H224" s="529"/>
      <c r="I224" s="528"/>
    </row>
    <row r="225" spans="1:11">
      <c r="A225" s="1465" t="s">
        <v>635</v>
      </c>
      <c r="B225" s="1465"/>
      <c r="C225" s="1465"/>
      <c r="D225" s="530"/>
      <c r="E225" s="530"/>
      <c r="F225" s="531">
        <f>SUM(F14:F224)</f>
        <v>777</v>
      </c>
      <c r="G225" s="531">
        <f>SUM(G14:G224)</f>
        <v>20353274</v>
      </c>
      <c r="H225" s="531">
        <f>SUM(H14:H224)</f>
        <v>777</v>
      </c>
      <c r="I225" s="531">
        <f>SUM(I14:I224)</f>
        <v>20353274</v>
      </c>
    </row>
    <row r="228" spans="1:11">
      <c r="C228" t="s">
        <v>3231</v>
      </c>
    </row>
    <row r="229" spans="1:11" ht="15.75">
      <c r="C229" s="1301" t="s">
        <v>3232</v>
      </c>
      <c r="D229" s="1301"/>
      <c r="E229" s="1301"/>
      <c r="F229" s="1301"/>
      <c r="G229" s="1301"/>
      <c r="H229" s="1301"/>
      <c r="I229" s="1301"/>
      <c r="J229" s="1301"/>
      <c r="K229" s="1301"/>
    </row>
    <row r="230" spans="1:11" ht="15.75">
      <c r="C230" s="183" t="s">
        <v>985</v>
      </c>
      <c r="D230" s="183"/>
      <c r="E230" s="183"/>
      <c r="F230" s="183"/>
      <c r="G230" s="183"/>
      <c r="H230" s="183"/>
      <c r="I230" s="183"/>
      <c r="J230" s="183"/>
      <c r="K230" s="183"/>
    </row>
    <row r="232" spans="1:11" ht="15.75">
      <c r="B232" s="532"/>
      <c r="C232" s="533" t="s">
        <v>1516</v>
      </c>
      <c r="D232" s="533"/>
      <c r="E232" s="533"/>
      <c r="F232" s="533"/>
      <c r="G232" s="533"/>
      <c r="H232" s="533"/>
      <c r="I232" s="533"/>
      <c r="J232" s="533"/>
      <c r="K232" s="533"/>
    </row>
    <row r="233" spans="1:11">
      <c r="B233" s="1472"/>
      <c r="C233" s="1470" t="s">
        <v>631</v>
      </c>
      <c r="D233" s="1470" t="s">
        <v>644</v>
      </c>
      <c r="E233" s="1476" t="s">
        <v>633</v>
      </c>
      <c r="F233" s="1477"/>
      <c r="G233" s="1478"/>
      <c r="H233" s="1476" t="s">
        <v>634</v>
      </c>
      <c r="I233" s="1477"/>
      <c r="J233" s="1477"/>
      <c r="K233" s="1478"/>
    </row>
    <row r="234" spans="1:11">
      <c r="B234" s="1473"/>
      <c r="C234" s="1475"/>
      <c r="D234" s="1475"/>
      <c r="E234" s="1470" t="s">
        <v>635</v>
      </c>
      <c r="F234" s="1476" t="s">
        <v>636</v>
      </c>
      <c r="G234" s="1478"/>
      <c r="H234" s="1470" t="s">
        <v>635</v>
      </c>
      <c r="I234" s="1476" t="s">
        <v>636</v>
      </c>
      <c r="J234" s="1477"/>
      <c r="K234" s="1478"/>
    </row>
    <row r="235" spans="1:11" ht="56.25">
      <c r="B235" s="1474"/>
      <c r="C235" s="1471"/>
      <c r="D235" s="1471"/>
      <c r="E235" s="1471"/>
      <c r="F235" s="534" t="s">
        <v>637</v>
      </c>
      <c r="G235" s="534" t="s">
        <v>638</v>
      </c>
      <c r="H235" s="1471"/>
      <c r="I235" s="534" t="s">
        <v>637</v>
      </c>
      <c r="J235" s="534" t="s">
        <v>638</v>
      </c>
      <c r="K235" s="534" t="s">
        <v>639</v>
      </c>
    </row>
    <row r="236" spans="1:11" ht="15.75">
      <c r="B236" s="535"/>
      <c r="C236" s="536">
        <v>1</v>
      </c>
      <c r="D236" s="536">
        <v>2</v>
      </c>
      <c r="E236" s="536">
        <v>3</v>
      </c>
      <c r="F236" s="536">
        <v>4</v>
      </c>
      <c r="G236" s="536">
        <v>5</v>
      </c>
      <c r="H236" s="536">
        <v>6</v>
      </c>
      <c r="I236" s="536">
        <v>7</v>
      </c>
      <c r="J236" s="536">
        <v>8</v>
      </c>
      <c r="K236" s="536">
        <v>9</v>
      </c>
    </row>
    <row r="237" spans="1:11" ht="27">
      <c r="B237" s="537">
        <v>1</v>
      </c>
      <c r="C237" s="538" t="s">
        <v>2346</v>
      </c>
      <c r="D237" s="539"/>
      <c r="E237" s="540"/>
      <c r="F237" s="540"/>
      <c r="G237" s="541"/>
      <c r="H237" s="541"/>
      <c r="I237" s="541"/>
      <c r="J237" s="541"/>
      <c r="K237" s="541"/>
    </row>
    <row r="238" spans="1:11" ht="27">
      <c r="B238" s="537">
        <v>1</v>
      </c>
      <c r="C238" s="542" t="s">
        <v>2347</v>
      </c>
      <c r="D238" s="543">
        <v>900008000490</v>
      </c>
      <c r="E238" s="544"/>
      <c r="F238" s="544"/>
      <c r="G238" s="541"/>
      <c r="H238" s="541"/>
      <c r="I238" s="541"/>
      <c r="J238" s="541"/>
      <c r="K238" s="541"/>
    </row>
    <row r="239" spans="1:11" ht="27">
      <c r="B239" s="537">
        <f>B238+1</f>
        <v>2</v>
      </c>
      <c r="C239" s="542" t="s">
        <v>2348</v>
      </c>
      <c r="D239" s="543">
        <v>900008000490</v>
      </c>
      <c r="E239" s="544"/>
      <c r="F239" s="544"/>
      <c r="G239" s="541"/>
      <c r="H239" s="541"/>
      <c r="I239" s="541"/>
      <c r="J239" s="541"/>
      <c r="K239" s="541"/>
    </row>
    <row r="240" spans="1:11" ht="27">
      <c r="B240" s="537">
        <f>B239+1</f>
        <v>3</v>
      </c>
      <c r="C240" s="542" t="s">
        <v>2349</v>
      </c>
      <c r="D240" s="543">
        <v>900005001186</v>
      </c>
      <c r="E240" s="545"/>
      <c r="F240" s="545"/>
      <c r="G240" s="546"/>
      <c r="H240" s="541"/>
      <c r="I240" s="541"/>
      <c r="J240" s="541"/>
      <c r="K240" s="541"/>
    </row>
    <row r="241" spans="2:11" ht="27">
      <c r="B241" s="537">
        <f>B240+1</f>
        <v>4</v>
      </c>
      <c r="C241" s="547" t="s">
        <v>2350</v>
      </c>
      <c r="D241" s="548"/>
      <c r="E241" s="549">
        <v>31208</v>
      </c>
      <c r="F241" s="549">
        <v>31208</v>
      </c>
      <c r="G241" s="546"/>
      <c r="H241" s="541"/>
      <c r="I241" s="541"/>
      <c r="J241" s="541"/>
      <c r="K241" s="541"/>
    </row>
    <row r="242" spans="2:11" ht="15.75">
      <c r="B242" s="535"/>
      <c r="C242" s="209"/>
      <c r="D242" s="550"/>
      <c r="E242" s="551"/>
      <c r="F242" s="551"/>
      <c r="G242" s="209"/>
      <c r="H242" s="209"/>
      <c r="I242" s="209"/>
      <c r="J242" s="209"/>
      <c r="K242" s="209"/>
    </row>
    <row r="243" spans="2:11" ht="15.75">
      <c r="B243" s="535"/>
      <c r="C243" s="1486" t="s">
        <v>641</v>
      </c>
      <c r="D243" s="1487"/>
      <c r="E243" s="552">
        <f>SUM(E237:E242)</f>
        <v>31208</v>
      </c>
      <c r="F243" s="552">
        <f>SUM(F237:F242)</f>
        <v>31208</v>
      </c>
      <c r="G243" s="209"/>
      <c r="H243" s="209"/>
      <c r="I243" s="209"/>
      <c r="J243" s="209"/>
      <c r="K243" s="209"/>
    </row>
    <row r="244" spans="2:11">
      <c r="B244" s="276"/>
    </row>
    <row r="245" spans="2:11" ht="15.75">
      <c r="B245" s="276"/>
      <c r="C245" s="533" t="s">
        <v>642</v>
      </c>
      <c r="D245" s="533"/>
      <c r="E245" s="533"/>
      <c r="F245" s="533"/>
      <c r="G245" s="533"/>
      <c r="H245" s="533"/>
      <c r="I245" s="533"/>
      <c r="J245" s="533"/>
      <c r="K245" s="533"/>
    </row>
    <row r="246" spans="2:11">
      <c r="B246" s="1472"/>
      <c r="C246" s="1470" t="s">
        <v>1961</v>
      </c>
      <c r="D246" s="1470" t="s">
        <v>644</v>
      </c>
      <c r="E246" s="1469" t="s">
        <v>633</v>
      </c>
      <c r="F246" s="1469"/>
      <c r="G246" s="1469"/>
      <c r="H246" s="1469" t="s">
        <v>634</v>
      </c>
      <c r="I246" s="1469"/>
      <c r="J246" s="1469"/>
      <c r="K246" s="1469"/>
    </row>
    <row r="247" spans="2:11">
      <c r="B247" s="1473"/>
      <c r="C247" s="1475"/>
      <c r="D247" s="1475"/>
      <c r="E247" s="1470" t="s">
        <v>635</v>
      </c>
      <c r="F247" s="1469" t="s">
        <v>636</v>
      </c>
      <c r="G247" s="1469"/>
      <c r="H247" s="1470" t="s">
        <v>635</v>
      </c>
      <c r="I247" s="1469" t="s">
        <v>636</v>
      </c>
      <c r="J247" s="1469"/>
      <c r="K247" s="1469"/>
    </row>
    <row r="248" spans="2:11" ht="56.25">
      <c r="B248" s="1474"/>
      <c r="C248" s="1471"/>
      <c r="D248" s="1471"/>
      <c r="E248" s="1471"/>
      <c r="F248" s="534" t="s">
        <v>645</v>
      </c>
      <c r="G248" s="534" t="s">
        <v>646</v>
      </c>
      <c r="H248" s="1471"/>
      <c r="I248" s="534" t="s">
        <v>645</v>
      </c>
      <c r="J248" s="534" t="s">
        <v>646</v>
      </c>
      <c r="K248" s="534" t="s">
        <v>639</v>
      </c>
    </row>
    <row r="249" spans="2:11">
      <c r="B249" s="553"/>
      <c r="C249" s="553">
        <v>1</v>
      </c>
      <c r="D249" s="553">
        <v>2</v>
      </c>
      <c r="E249" s="553">
        <v>3</v>
      </c>
      <c r="F249" s="553">
        <v>4</v>
      </c>
      <c r="G249" s="553">
        <v>5</v>
      </c>
      <c r="H249" s="553">
        <v>6</v>
      </c>
      <c r="I249" s="553">
        <v>7</v>
      </c>
      <c r="J249" s="553">
        <v>8</v>
      </c>
      <c r="K249" s="553">
        <v>9</v>
      </c>
    </row>
    <row r="250" spans="2:11" ht="27">
      <c r="B250" s="554">
        <v>1</v>
      </c>
      <c r="C250" s="547" t="s">
        <v>2351</v>
      </c>
      <c r="D250" s="555" t="s">
        <v>1380</v>
      </c>
      <c r="E250" s="556">
        <f>F250</f>
        <v>378362</v>
      </c>
      <c r="F250" s="556">
        <v>378362</v>
      </c>
      <c r="G250" s="541"/>
      <c r="H250" s="541"/>
      <c r="I250" s="541"/>
      <c r="J250" s="541"/>
      <c r="K250" s="557"/>
    </row>
    <row r="251" spans="2:11" ht="40.5">
      <c r="B251" s="554">
        <f>B250+1</f>
        <v>2</v>
      </c>
      <c r="C251" s="547" t="s">
        <v>2352</v>
      </c>
      <c r="D251" s="558" t="s">
        <v>2353</v>
      </c>
      <c r="E251" s="556">
        <f t="shared" ref="E251:E257" si="8">F251</f>
        <v>48006</v>
      </c>
      <c r="F251" s="556">
        <v>48006</v>
      </c>
      <c r="G251" s="541"/>
      <c r="H251" s="541"/>
      <c r="I251" s="541"/>
      <c r="J251" s="541"/>
      <c r="K251" s="557"/>
    </row>
    <row r="252" spans="2:11" ht="15.75">
      <c r="B252" s="554">
        <f t="shared" ref="B252:B257" si="9">B251+1</f>
        <v>3</v>
      </c>
      <c r="C252" s="547" t="s">
        <v>2354</v>
      </c>
      <c r="D252" s="555" t="s">
        <v>1012</v>
      </c>
      <c r="E252" s="556">
        <f t="shared" si="8"/>
        <v>11757</v>
      </c>
      <c r="F252" s="556">
        <v>11757</v>
      </c>
      <c r="G252" s="541"/>
      <c r="H252" s="541"/>
      <c r="I252" s="541"/>
      <c r="J252" s="541"/>
      <c r="K252" s="557"/>
    </row>
    <row r="253" spans="2:11" ht="15.75">
      <c r="B253" s="554">
        <f t="shared" si="9"/>
        <v>4</v>
      </c>
      <c r="C253" s="547" t="s">
        <v>2355</v>
      </c>
      <c r="D253" s="555" t="s">
        <v>2356</v>
      </c>
      <c r="E253" s="556">
        <f t="shared" si="8"/>
        <v>3500</v>
      </c>
      <c r="F253" s="556">
        <v>3500</v>
      </c>
      <c r="G253" s="541"/>
      <c r="H253" s="541"/>
      <c r="I253" s="541"/>
      <c r="J253" s="541"/>
      <c r="K253" s="557"/>
    </row>
    <row r="254" spans="2:11" ht="27">
      <c r="B254" s="554">
        <f t="shared" si="9"/>
        <v>5</v>
      </c>
      <c r="C254" s="542" t="s">
        <v>2357</v>
      </c>
      <c r="D254" s="543">
        <v>900008000490</v>
      </c>
      <c r="E254" s="556">
        <f t="shared" si="8"/>
        <v>1209836</v>
      </c>
      <c r="F254" s="559">
        <v>1209836</v>
      </c>
      <c r="G254" s="541"/>
      <c r="H254" s="541"/>
      <c r="I254" s="541"/>
      <c r="J254" s="541"/>
      <c r="K254" s="557"/>
    </row>
    <row r="255" spans="2:11" ht="27">
      <c r="B255" s="554">
        <f t="shared" si="9"/>
        <v>6</v>
      </c>
      <c r="C255" s="542" t="s">
        <v>2358</v>
      </c>
      <c r="D255" s="543">
        <v>900008000490</v>
      </c>
      <c r="E255" s="556">
        <f t="shared" si="8"/>
        <v>249486</v>
      </c>
      <c r="F255" s="559">
        <v>249486</v>
      </c>
      <c r="G255" s="541"/>
      <c r="H255" s="541"/>
      <c r="I255" s="541"/>
      <c r="J255" s="541"/>
      <c r="K255" s="557"/>
    </row>
    <row r="256" spans="2:11" ht="27">
      <c r="B256" s="554">
        <f t="shared" si="9"/>
        <v>7</v>
      </c>
      <c r="C256" s="542" t="s">
        <v>2359</v>
      </c>
      <c r="D256" s="543">
        <v>900005001186</v>
      </c>
      <c r="E256" s="556">
        <f t="shared" si="8"/>
        <v>117500</v>
      </c>
      <c r="F256" s="559">
        <v>117500</v>
      </c>
      <c r="G256" s="541"/>
      <c r="H256" s="541"/>
      <c r="I256" s="541"/>
      <c r="J256" s="541"/>
      <c r="K256" s="557"/>
    </row>
    <row r="257" spans="2:11" ht="15.75">
      <c r="B257" s="554">
        <f t="shared" si="9"/>
        <v>8</v>
      </c>
      <c r="C257" s="542" t="s">
        <v>2360</v>
      </c>
      <c r="D257" s="543">
        <v>163028061964</v>
      </c>
      <c r="E257" s="556">
        <f t="shared" si="8"/>
        <v>42000</v>
      </c>
      <c r="F257" s="560">
        <v>42000</v>
      </c>
      <c r="G257" s="541"/>
      <c r="H257" s="541"/>
      <c r="I257" s="541"/>
      <c r="J257" s="541"/>
      <c r="K257" s="557"/>
    </row>
    <row r="258" spans="2:11" ht="40.5">
      <c r="B258" s="554">
        <f>B254+1</f>
        <v>6</v>
      </c>
      <c r="C258" s="542" t="s">
        <v>2361</v>
      </c>
      <c r="D258" s="561"/>
      <c r="E258" s="544"/>
      <c r="F258" s="544"/>
      <c r="G258" s="541"/>
      <c r="H258" s="541"/>
      <c r="I258" s="541"/>
      <c r="J258" s="541"/>
      <c r="K258" s="557"/>
    </row>
    <row r="259" spans="2:11" ht="15.75">
      <c r="B259" s="554"/>
      <c r="C259" s="542"/>
      <c r="D259" s="562"/>
      <c r="E259" s="544"/>
      <c r="F259" s="544"/>
      <c r="G259" s="541"/>
      <c r="H259" s="541"/>
      <c r="I259" s="541"/>
      <c r="J259" s="541"/>
      <c r="K259" s="557"/>
    </row>
    <row r="260" spans="2:11" ht="15.75">
      <c r="B260" s="554"/>
      <c r="C260" s="542"/>
      <c r="D260" s="562"/>
      <c r="E260" s="544"/>
      <c r="F260" s="544"/>
      <c r="G260" s="541"/>
      <c r="H260" s="541"/>
      <c r="I260" s="541"/>
      <c r="J260" s="541"/>
      <c r="K260" s="557"/>
    </row>
    <row r="261" spans="2:11" ht="15.75">
      <c r="B261" s="554"/>
      <c r="C261" s="542"/>
      <c r="D261" s="562"/>
      <c r="E261" s="544"/>
      <c r="F261" s="544"/>
      <c r="G261" s="541"/>
      <c r="H261" s="541"/>
      <c r="I261" s="541"/>
      <c r="J261" s="541"/>
      <c r="K261" s="557"/>
    </row>
    <row r="262" spans="2:11" ht="15.75">
      <c r="B262" s="563"/>
      <c r="C262" s="1479" t="s">
        <v>641</v>
      </c>
      <c r="D262" s="1480"/>
      <c r="E262" s="564">
        <f>SUM(E250:E261)</f>
        <v>2060447</v>
      </c>
      <c r="F262" s="564">
        <f>SUM(F250:F261)</f>
        <v>2060447</v>
      </c>
      <c r="G262" s="209"/>
      <c r="H262" s="209"/>
      <c r="I262" s="209"/>
      <c r="J262" s="209"/>
      <c r="K262" s="209"/>
    </row>
    <row r="263" spans="2:11">
      <c r="B263" s="276"/>
    </row>
    <row r="266" spans="2:11">
      <c r="B266" s="119" t="s">
        <v>655</v>
      </c>
      <c r="C266" s="119"/>
      <c r="D266" s="119"/>
    </row>
    <row r="267" spans="2:11">
      <c r="B267" s="119" t="s">
        <v>656</v>
      </c>
      <c r="C267" s="119"/>
      <c r="D267" s="119"/>
    </row>
    <row r="268" spans="2:11">
      <c r="B268" s="119" t="s">
        <v>657</v>
      </c>
      <c r="C268" s="119"/>
      <c r="D268" s="119"/>
    </row>
    <row r="269" spans="2:11">
      <c r="B269" s="119" t="s">
        <v>658</v>
      </c>
      <c r="C269" s="119"/>
      <c r="D269" s="119"/>
    </row>
    <row r="270" spans="2:11">
      <c r="B270" s="119" t="s">
        <v>1381</v>
      </c>
      <c r="C270" s="119"/>
      <c r="D270" s="119"/>
    </row>
    <row r="271" spans="2:11">
      <c r="B271" s="44"/>
      <c r="C271" s="44"/>
      <c r="D271" s="44"/>
    </row>
    <row r="272" spans="2:11">
      <c r="B272" s="120" t="s">
        <v>660</v>
      </c>
      <c r="C272" s="120"/>
      <c r="D272" s="120"/>
    </row>
    <row r="273" spans="1:8">
      <c r="B273" s="120"/>
      <c r="C273" s="120"/>
      <c r="D273" s="120"/>
    </row>
    <row r="274" spans="1:8">
      <c r="A274" s="1481" t="s">
        <v>1</v>
      </c>
      <c r="B274" s="1482" t="s">
        <v>661</v>
      </c>
      <c r="C274" s="1482" t="s">
        <v>632</v>
      </c>
      <c r="D274" s="1482" t="s">
        <v>663</v>
      </c>
      <c r="E274" s="1484" t="s">
        <v>664</v>
      </c>
      <c r="F274" s="1485"/>
      <c r="G274" s="1481" t="s">
        <v>2362</v>
      </c>
      <c r="H274" s="1481"/>
    </row>
    <row r="275" spans="1:8" ht="42">
      <c r="A275" s="1481"/>
      <c r="B275" s="1483"/>
      <c r="C275" s="1483"/>
      <c r="D275" s="1483"/>
      <c r="E275" s="565" t="s">
        <v>666</v>
      </c>
      <c r="F275" s="565" t="s">
        <v>667</v>
      </c>
      <c r="G275" s="566" t="s">
        <v>668</v>
      </c>
      <c r="H275" s="566" t="s">
        <v>669</v>
      </c>
    </row>
    <row r="276" spans="1:8">
      <c r="A276" s="567">
        <v>1</v>
      </c>
      <c r="B276" s="568">
        <v>2</v>
      </c>
      <c r="C276" s="568">
        <v>3</v>
      </c>
      <c r="D276" s="568">
        <v>4</v>
      </c>
      <c r="E276" s="568">
        <v>5</v>
      </c>
      <c r="F276" s="568">
        <v>6</v>
      </c>
      <c r="G276" s="567">
        <v>7</v>
      </c>
      <c r="H276" s="567">
        <v>8</v>
      </c>
    </row>
    <row r="277" spans="1:8">
      <c r="A277" s="8">
        <v>1</v>
      </c>
      <c r="B277" s="569" t="s">
        <v>2363</v>
      </c>
      <c r="C277" s="505">
        <v>220185140096000</v>
      </c>
      <c r="D277" s="8" t="s">
        <v>1383</v>
      </c>
      <c r="E277" s="211">
        <v>564.4</v>
      </c>
      <c r="F277" s="211">
        <v>564.4</v>
      </c>
      <c r="G277" s="211">
        <v>0</v>
      </c>
      <c r="H277" s="8">
        <v>0</v>
      </c>
    </row>
    <row r="278" spans="1:8" ht="15.75">
      <c r="A278" s="8">
        <v>2</v>
      </c>
      <c r="B278" s="206"/>
      <c r="C278" s="210"/>
      <c r="D278" s="8"/>
      <c r="E278" s="211"/>
      <c r="F278" s="65"/>
      <c r="G278" s="8"/>
      <c r="H278" s="8"/>
    </row>
  </sheetData>
  <mergeCells count="41">
    <mergeCell ref="C262:D262"/>
    <mergeCell ref="C229:K229"/>
    <mergeCell ref="A274:A275"/>
    <mergeCell ref="B274:B275"/>
    <mergeCell ref="C274:C275"/>
    <mergeCell ref="D274:D275"/>
    <mergeCell ref="E274:F274"/>
    <mergeCell ref="G274:H274"/>
    <mergeCell ref="I234:K234"/>
    <mergeCell ref="C243:D243"/>
    <mergeCell ref="B246:B248"/>
    <mergeCell ref="C246:C248"/>
    <mergeCell ref="D246:D248"/>
    <mergeCell ref="E246:G246"/>
    <mergeCell ref="H246:K246"/>
    <mergeCell ref="E247:E248"/>
    <mergeCell ref="F247:G247"/>
    <mergeCell ref="H247:H248"/>
    <mergeCell ref="B233:B235"/>
    <mergeCell ref="C233:C235"/>
    <mergeCell ref="D233:D235"/>
    <mergeCell ref="E233:G233"/>
    <mergeCell ref="H233:K233"/>
    <mergeCell ref="E234:E235"/>
    <mergeCell ref="F234:G234"/>
    <mergeCell ref="H234:H235"/>
    <mergeCell ref="I247:K247"/>
    <mergeCell ref="G1:I3"/>
    <mergeCell ref="A225:C225"/>
    <mergeCell ref="D10:D13"/>
    <mergeCell ref="E10:E13"/>
    <mergeCell ref="F10:G11"/>
    <mergeCell ref="H10:I11"/>
    <mergeCell ref="F12:F13"/>
    <mergeCell ref="G12:G13"/>
    <mergeCell ref="H12:H13"/>
    <mergeCell ref="I12:I13"/>
    <mergeCell ref="A9:G9"/>
    <mergeCell ref="A10:A13"/>
    <mergeCell ref="B10:B13"/>
    <mergeCell ref="C10:C13"/>
  </mergeCells>
  <pageMargins left="0" right="0" top="0.24" bottom="0.31" header="0.31496062992125984" footer="0.31496062992125984"/>
  <pageSetup paperSize="9" scale="7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4"/>
  <sheetViews>
    <sheetView topLeftCell="A67" workbookViewId="0">
      <selection activeCell="A185" sqref="A185:XFD187"/>
    </sheetView>
  </sheetViews>
  <sheetFormatPr defaultRowHeight="15"/>
  <cols>
    <col min="1" max="1" width="5.42578125" customWidth="1"/>
    <col min="2" max="2" width="22.140625" customWidth="1"/>
    <col min="3" max="3" width="13.7109375" customWidth="1"/>
    <col min="4" max="4" width="13" customWidth="1"/>
    <col min="5" max="5" width="10.140625" customWidth="1"/>
    <col min="6" max="6" width="10.85546875" customWidth="1"/>
    <col min="7" max="7" width="11.85546875" customWidth="1"/>
    <col min="9" max="9" width="19.140625" customWidth="1"/>
  </cols>
  <sheetData>
    <row r="1" spans="1:9" ht="27" customHeight="1">
      <c r="F1" s="941"/>
      <c r="G1" s="1235" t="s">
        <v>3195</v>
      </c>
      <c r="H1" s="1235"/>
      <c r="I1" s="1235"/>
    </row>
    <row r="2" spans="1:9">
      <c r="F2" s="941"/>
      <c r="G2" s="1235"/>
      <c r="H2" s="1235"/>
      <c r="I2" s="1235"/>
    </row>
    <row r="3" spans="1:9">
      <c r="F3" s="941"/>
      <c r="G3" s="1235"/>
      <c r="H3" s="1235"/>
      <c r="I3" s="1235"/>
    </row>
    <row r="6" spans="1:9" ht="15.75">
      <c r="B6" s="871" t="s">
        <v>3233</v>
      </c>
      <c r="C6" s="871"/>
      <c r="D6" s="871"/>
      <c r="E6" s="871"/>
      <c r="F6" s="871"/>
      <c r="G6" s="871"/>
      <c r="H6" s="871"/>
      <c r="I6" s="1216"/>
    </row>
    <row r="7" spans="1:9" ht="15.75">
      <c r="A7" s="150" t="s">
        <v>3225</v>
      </c>
      <c r="B7" s="150"/>
      <c r="C7" s="151"/>
      <c r="D7" s="151"/>
      <c r="E7" s="152"/>
      <c r="F7" s="150"/>
      <c r="G7" s="152"/>
      <c r="H7" s="153"/>
      <c r="I7" s="154"/>
    </row>
    <row r="8" spans="1:9" ht="15.75">
      <c r="A8" s="155" t="s">
        <v>3226</v>
      </c>
      <c r="B8" s="155"/>
      <c r="C8" s="155"/>
      <c r="D8" s="155"/>
      <c r="E8" s="155"/>
      <c r="F8" s="155"/>
      <c r="G8" s="155"/>
      <c r="H8" s="155"/>
      <c r="I8" s="155"/>
    </row>
    <row r="10" spans="1:9" ht="28.5" customHeight="1">
      <c r="A10" s="570" t="s">
        <v>1385</v>
      </c>
      <c r="B10" s="1491" t="s">
        <v>673</v>
      </c>
      <c r="C10" s="1491" t="s">
        <v>2364</v>
      </c>
      <c r="D10" s="1491" t="s">
        <v>2365</v>
      </c>
      <c r="E10" s="1491" t="s">
        <v>718</v>
      </c>
      <c r="F10" s="1493"/>
      <c r="G10" s="1494"/>
      <c r="H10" s="1495" t="s">
        <v>677</v>
      </c>
      <c r="I10" s="1496"/>
    </row>
    <row r="11" spans="1:9" ht="21">
      <c r="A11" s="571"/>
      <c r="B11" s="1492"/>
      <c r="C11" s="1492"/>
      <c r="D11" s="1492"/>
      <c r="E11" s="1492"/>
      <c r="F11" s="572" t="s">
        <v>678</v>
      </c>
      <c r="G11" s="572" t="s">
        <v>679</v>
      </c>
      <c r="H11" s="573" t="s">
        <v>719</v>
      </c>
      <c r="I11" s="574" t="s">
        <v>720</v>
      </c>
    </row>
    <row r="12" spans="1:9">
      <c r="A12" s="575">
        <v>1</v>
      </c>
      <c r="B12" s="576" t="s">
        <v>2366</v>
      </c>
      <c r="C12" s="577" t="s">
        <v>591</v>
      </c>
      <c r="D12" s="1217" t="s">
        <v>12</v>
      </c>
      <c r="E12" s="578">
        <v>4253</v>
      </c>
      <c r="F12" s="579">
        <v>4</v>
      </c>
      <c r="G12" s="580">
        <v>17010</v>
      </c>
      <c r="H12" s="581">
        <v>4</v>
      </c>
      <c r="I12" s="580">
        <v>17010</v>
      </c>
    </row>
    <row r="13" spans="1:9">
      <c r="A13" s="575">
        <v>2</v>
      </c>
      <c r="B13" s="582" t="s">
        <v>2367</v>
      </c>
      <c r="C13" s="577">
        <v>1985</v>
      </c>
      <c r="D13" s="1217" t="s">
        <v>12</v>
      </c>
      <c r="E13" s="578">
        <v>3896</v>
      </c>
      <c r="F13" s="583">
        <v>1</v>
      </c>
      <c r="G13" s="580">
        <v>3896</v>
      </c>
      <c r="H13" s="584">
        <v>1</v>
      </c>
      <c r="I13" s="585">
        <v>3896</v>
      </c>
    </row>
    <row r="14" spans="1:9">
      <c r="A14" s="575">
        <v>3</v>
      </c>
      <c r="B14" s="582" t="s">
        <v>2368</v>
      </c>
      <c r="C14" s="577">
        <v>1985</v>
      </c>
      <c r="D14" s="1217" t="s">
        <v>12</v>
      </c>
      <c r="E14" s="578">
        <v>14345</v>
      </c>
      <c r="F14" s="583">
        <v>2</v>
      </c>
      <c r="G14" s="580">
        <v>28690</v>
      </c>
      <c r="H14" s="586">
        <v>2</v>
      </c>
      <c r="I14" s="580">
        <v>28690</v>
      </c>
    </row>
    <row r="15" spans="1:9">
      <c r="A15" s="575">
        <v>4</v>
      </c>
      <c r="B15" s="582" t="s">
        <v>2369</v>
      </c>
      <c r="C15" s="577">
        <v>1985</v>
      </c>
      <c r="D15" s="1217" t="s">
        <v>12</v>
      </c>
      <c r="E15" s="578">
        <v>29540</v>
      </c>
      <c r="F15" s="583">
        <v>2</v>
      </c>
      <c r="G15" s="580">
        <v>59079</v>
      </c>
      <c r="H15" s="586">
        <v>2</v>
      </c>
      <c r="I15" s="587">
        <v>59.079000000000001</v>
      </c>
    </row>
    <row r="16" spans="1:9">
      <c r="A16" s="575">
        <v>5</v>
      </c>
      <c r="B16" s="582" t="s">
        <v>2370</v>
      </c>
      <c r="C16" s="577">
        <v>1985</v>
      </c>
      <c r="D16" s="1217" t="s">
        <v>12</v>
      </c>
      <c r="E16" s="578">
        <v>12531</v>
      </c>
      <c r="F16" s="583">
        <v>1</v>
      </c>
      <c r="G16" s="580">
        <v>12531</v>
      </c>
      <c r="H16" s="586">
        <v>1</v>
      </c>
      <c r="I16" s="580">
        <v>12531</v>
      </c>
    </row>
    <row r="17" spans="1:9">
      <c r="A17" s="575">
        <v>6</v>
      </c>
      <c r="B17" s="582" t="s">
        <v>2371</v>
      </c>
      <c r="C17" s="577">
        <v>1985</v>
      </c>
      <c r="D17" s="1217" t="s">
        <v>12</v>
      </c>
      <c r="E17" s="578">
        <v>6174</v>
      </c>
      <c r="F17" s="583">
        <v>1</v>
      </c>
      <c r="G17" s="580">
        <v>6174</v>
      </c>
      <c r="H17" s="586">
        <v>1</v>
      </c>
      <c r="I17" s="580">
        <v>6174</v>
      </c>
    </row>
    <row r="18" spans="1:9">
      <c r="A18" s="575">
        <v>7</v>
      </c>
      <c r="B18" s="588" t="s">
        <v>2372</v>
      </c>
      <c r="C18" s="577">
        <v>1985</v>
      </c>
      <c r="D18" s="1217" t="s">
        <v>12</v>
      </c>
      <c r="E18" s="578">
        <v>85000</v>
      </c>
      <c r="F18" s="589">
        <v>1</v>
      </c>
      <c r="G18" s="580">
        <v>112000</v>
      </c>
      <c r="H18" s="590">
        <v>1</v>
      </c>
      <c r="I18" s="591">
        <v>112000</v>
      </c>
    </row>
    <row r="19" spans="1:9">
      <c r="A19" s="575">
        <v>8</v>
      </c>
      <c r="B19" s="576" t="s">
        <v>2373</v>
      </c>
      <c r="C19" s="577">
        <v>1985</v>
      </c>
      <c r="D19" s="1217" t="s">
        <v>12</v>
      </c>
      <c r="E19" s="578">
        <v>40050</v>
      </c>
      <c r="F19" s="579">
        <v>2</v>
      </c>
      <c r="G19" s="580">
        <v>80100</v>
      </c>
      <c r="H19" s="581">
        <v>2</v>
      </c>
      <c r="I19" s="580">
        <v>80100</v>
      </c>
    </row>
    <row r="20" spans="1:9">
      <c r="A20" s="575">
        <v>9</v>
      </c>
      <c r="B20" s="582" t="s">
        <v>2374</v>
      </c>
      <c r="C20" s="577">
        <v>1985</v>
      </c>
      <c r="D20" s="1217" t="s">
        <v>12</v>
      </c>
      <c r="E20" s="578">
        <v>20000</v>
      </c>
      <c r="F20" s="583">
        <v>5</v>
      </c>
      <c r="G20" s="580">
        <v>100000</v>
      </c>
      <c r="H20" s="592">
        <v>5</v>
      </c>
      <c r="I20" s="580">
        <v>100000</v>
      </c>
    </row>
    <row r="21" spans="1:9">
      <c r="A21" s="575">
        <v>10</v>
      </c>
      <c r="B21" s="582" t="s">
        <v>2375</v>
      </c>
      <c r="C21" s="577">
        <v>1985</v>
      </c>
      <c r="D21" s="1217" t="s">
        <v>12</v>
      </c>
      <c r="E21" s="578">
        <v>3000</v>
      </c>
      <c r="F21" s="583">
        <v>6</v>
      </c>
      <c r="G21" s="580">
        <v>18000</v>
      </c>
      <c r="H21" s="592">
        <v>6</v>
      </c>
      <c r="I21" s="580">
        <v>18000</v>
      </c>
    </row>
    <row r="22" spans="1:9">
      <c r="A22" s="575">
        <v>11</v>
      </c>
      <c r="B22" s="582" t="s">
        <v>2376</v>
      </c>
      <c r="C22" s="577">
        <v>1985</v>
      </c>
      <c r="D22" s="1217" t="s">
        <v>12</v>
      </c>
      <c r="E22" s="578">
        <v>6000</v>
      </c>
      <c r="F22" s="583">
        <v>2</v>
      </c>
      <c r="G22" s="580">
        <v>12000</v>
      </c>
      <c r="H22" s="592">
        <v>2</v>
      </c>
      <c r="I22" s="580">
        <v>12000</v>
      </c>
    </row>
    <row r="23" spans="1:9">
      <c r="A23" s="575">
        <v>12</v>
      </c>
      <c r="B23" s="582" t="s">
        <v>2377</v>
      </c>
      <c r="C23" s="577">
        <v>1985</v>
      </c>
      <c r="D23" s="1217" t="s">
        <v>12</v>
      </c>
      <c r="E23" s="578">
        <v>2000</v>
      </c>
      <c r="F23" s="583">
        <v>12</v>
      </c>
      <c r="G23" s="580">
        <v>24000</v>
      </c>
      <c r="H23" s="592">
        <v>12</v>
      </c>
      <c r="I23" s="580">
        <v>24000</v>
      </c>
    </row>
    <row r="24" spans="1:9">
      <c r="A24" s="575">
        <v>13</v>
      </c>
      <c r="B24" s="582" t="s">
        <v>2378</v>
      </c>
      <c r="C24" s="577">
        <v>1985</v>
      </c>
      <c r="D24" s="1217" t="s">
        <v>12</v>
      </c>
      <c r="E24" s="578">
        <v>37191</v>
      </c>
      <c r="F24" s="583">
        <v>1</v>
      </c>
      <c r="G24" s="580">
        <v>37191</v>
      </c>
      <c r="H24" s="592">
        <v>1</v>
      </c>
      <c r="I24" s="580">
        <v>37191</v>
      </c>
    </row>
    <row r="25" spans="1:9">
      <c r="A25" s="575">
        <v>14</v>
      </c>
      <c r="B25" s="582" t="s">
        <v>2379</v>
      </c>
      <c r="C25" s="577">
        <v>1985</v>
      </c>
      <c r="D25" s="1217" t="s">
        <v>12</v>
      </c>
      <c r="E25" s="578">
        <v>2000</v>
      </c>
      <c r="F25" s="583">
        <v>15</v>
      </c>
      <c r="G25" s="580">
        <v>30000</v>
      </c>
      <c r="H25" s="592">
        <v>15</v>
      </c>
      <c r="I25" s="580">
        <v>30000</v>
      </c>
    </row>
    <row r="26" spans="1:9">
      <c r="A26" s="575">
        <v>15</v>
      </c>
      <c r="B26" s="582" t="s">
        <v>2380</v>
      </c>
      <c r="C26" s="577">
        <v>1985</v>
      </c>
      <c r="D26" s="1217" t="s">
        <v>12</v>
      </c>
      <c r="E26" s="578">
        <v>14522</v>
      </c>
      <c r="F26" s="583">
        <v>1</v>
      </c>
      <c r="G26" s="580">
        <v>14522</v>
      </c>
      <c r="H26" s="592">
        <v>1</v>
      </c>
      <c r="I26" s="580">
        <v>14522</v>
      </c>
    </row>
    <row r="27" spans="1:9">
      <c r="A27" s="575">
        <v>16</v>
      </c>
      <c r="B27" s="582" t="s">
        <v>2381</v>
      </c>
      <c r="C27" s="577">
        <v>1985</v>
      </c>
      <c r="D27" s="1217" t="s">
        <v>12</v>
      </c>
      <c r="E27" s="578">
        <v>400000</v>
      </c>
      <c r="F27" s="583">
        <v>1</v>
      </c>
      <c r="G27" s="580">
        <v>400000</v>
      </c>
      <c r="H27" s="592">
        <v>1</v>
      </c>
      <c r="I27" s="580">
        <v>400000</v>
      </c>
    </row>
    <row r="28" spans="1:9">
      <c r="A28" s="575">
        <v>17</v>
      </c>
      <c r="B28" s="582" t="s">
        <v>2382</v>
      </c>
      <c r="C28" s="577">
        <v>1985</v>
      </c>
      <c r="D28" s="1217" t="s">
        <v>12</v>
      </c>
      <c r="E28" s="578">
        <v>23600</v>
      </c>
      <c r="F28" s="583">
        <v>1</v>
      </c>
      <c r="G28" s="580">
        <v>23600</v>
      </c>
      <c r="H28" s="592">
        <v>1</v>
      </c>
      <c r="I28" s="580">
        <v>23600</v>
      </c>
    </row>
    <row r="29" spans="1:9">
      <c r="A29" s="575">
        <v>18</v>
      </c>
      <c r="B29" s="582" t="s">
        <v>2383</v>
      </c>
      <c r="C29" s="577">
        <v>1985</v>
      </c>
      <c r="D29" s="1217" t="s">
        <v>12</v>
      </c>
      <c r="E29" s="578">
        <v>4655</v>
      </c>
      <c r="F29" s="583">
        <v>1</v>
      </c>
      <c r="G29" s="580">
        <v>4655</v>
      </c>
      <c r="H29" s="592">
        <v>1</v>
      </c>
      <c r="I29" s="580">
        <v>4655</v>
      </c>
    </row>
    <row r="30" spans="1:9">
      <c r="A30" s="575">
        <v>19</v>
      </c>
      <c r="B30" s="593" t="s">
        <v>2384</v>
      </c>
      <c r="C30" s="577">
        <v>1985</v>
      </c>
      <c r="D30" s="1217" t="s">
        <v>12</v>
      </c>
      <c r="E30" s="578">
        <v>4600</v>
      </c>
      <c r="F30" s="583">
        <v>1</v>
      </c>
      <c r="G30" s="580">
        <v>4600</v>
      </c>
      <c r="H30" s="592">
        <v>1</v>
      </c>
      <c r="I30" s="580">
        <v>4600</v>
      </c>
    </row>
    <row r="31" spans="1:9">
      <c r="A31" s="575">
        <v>20</v>
      </c>
      <c r="B31" s="582" t="s">
        <v>2385</v>
      </c>
      <c r="C31" s="577">
        <v>1990</v>
      </c>
      <c r="D31" s="1217" t="s">
        <v>12</v>
      </c>
      <c r="E31" s="578">
        <v>20000</v>
      </c>
      <c r="F31" s="583">
        <v>2</v>
      </c>
      <c r="G31" s="580">
        <v>40000</v>
      </c>
      <c r="H31" s="592">
        <v>2</v>
      </c>
      <c r="I31" s="580">
        <v>40000</v>
      </c>
    </row>
    <row r="32" spans="1:9">
      <c r="A32" s="575">
        <v>21</v>
      </c>
      <c r="B32" s="582" t="s">
        <v>2386</v>
      </c>
      <c r="C32" s="577">
        <v>1985</v>
      </c>
      <c r="D32" s="1217" t="s">
        <v>12</v>
      </c>
      <c r="E32" s="578">
        <v>5000</v>
      </c>
      <c r="F32" s="589">
        <v>4</v>
      </c>
      <c r="G32" s="580">
        <v>20000</v>
      </c>
      <c r="H32" s="584">
        <v>4</v>
      </c>
      <c r="I32" s="580">
        <v>20000</v>
      </c>
    </row>
    <row r="33" spans="1:9">
      <c r="A33" s="575">
        <v>22</v>
      </c>
      <c r="B33" s="582" t="s">
        <v>2387</v>
      </c>
      <c r="C33" s="577">
        <v>1985</v>
      </c>
      <c r="D33" s="1217" t="s">
        <v>12</v>
      </c>
      <c r="E33" s="578">
        <v>12571</v>
      </c>
      <c r="F33" s="579">
        <v>350</v>
      </c>
      <c r="G33" s="580">
        <v>4399850</v>
      </c>
      <c r="H33" s="581">
        <v>350</v>
      </c>
      <c r="I33" s="580">
        <v>4399850</v>
      </c>
    </row>
    <row r="34" spans="1:9">
      <c r="A34" s="575">
        <v>23</v>
      </c>
      <c r="B34" s="582" t="s">
        <v>2388</v>
      </c>
      <c r="C34" s="577">
        <v>1985</v>
      </c>
      <c r="D34" s="1217" t="s">
        <v>12</v>
      </c>
      <c r="E34" s="578">
        <v>5000</v>
      </c>
      <c r="F34" s="583">
        <v>2</v>
      </c>
      <c r="G34" s="580">
        <v>10000</v>
      </c>
      <c r="H34" s="592">
        <v>2</v>
      </c>
      <c r="I34" s="580">
        <v>10000</v>
      </c>
    </row>
    <row r="35" spans="1:9" ht="21">
      <c r="A35" s="575">
        <v>24</v>
      </c>
      <c r="B35" s="594" t="s">
        <v>2389</v>
      </c>
      <c r="C35" s="577">
        <v>2015</v>
      </c>
      <c r="D35" s="1217" t="s">
        <v>12</v>
      </c>
      <c r="E35" s="578">
        <v>150000</v>
      </c>
      <c r="F35" s="583">
        <v>1</v>
      </c>
      <c r="G35" s="580">
        <v>150000</v>
      </c>
      <c r="H35" s="592">
        <v>1</v>
      </c>
      <c r="I35" s="580">
        <v>150000</v>
      </c>
    </row>
    <row r="36" spans="1:9">
      <c r="A36" s="575">
        <v>25</v>
      </c>
      <c r="B36" s="594" t="s">
        <v>139</v>
      </c>
      <c r="C36" s="577">
        <v>1985</v>
      </c>
      <c r="D36" s="1217" t="s">
        <v>12</v>
      </c>
      <c r="E36" s="578">
        <v>5000</v>
      </c>
      <c r="F36" s="583">
        <v>4</v>
      </c>
      <c r="G36" s="580">
        <v>20000</v>
      </c>
      <c r="H36" s="592">
        <v>4</v>
      </c>
      <c r="I36" s="580">
        <v>20000</v>
      </c>
    </row>
    <row r="37" spans="1:9">
      <c r="A37" s="575">
        <v>26</v>
      </c>
      <c r="B37" s="582" t="s">
        <v>2390</v>
      </c>
      <c r="C37" s="577">
        <v>2012</v>
      </c>
      <c r="D37" s="1217" t="s">
        <v>12</v>
      </c>
      <c r="E37" s="578">
        <v>5000</v>
      </c>
      <c r="F37" s="583">
        <v>8</v>
      </c>
      <c r="G37" s="580">
        <v>40000</v>
      </c>
      <c r="H37" s="592">
        <v>8</v>
      </c>
      <c r="I37" s="580">
        <v>40000</v>
      </c>
    </row>
    <row r="38" spans="1:9" ht="31.5">
      <c r="A38" s="575">
        <v>27</v>
      </c>
      <c r="B38" s="582" t="s">
        <v>2391</v>
      </c>
      <c r="C38" s="577">
        <v>2012</v>
      </c>
      <c r="D38" s="1217" t="s">
        <v>12</v>
      </c>
      <c r="E38" s="578">
        <v>52560</v>
      </c>
      <c r="F38" s="583">
        <v>2</v>
      </c>
      <c r="G38" s="580">
        <v>105120</v>
      </c>
      <c r="H38" s="592">
        <v>2</v>
      </c>
      <c r="I38" s="580">
        <v>105120</v>
      </c>
    </row>
    <row r="39" spans="1:9">
      <c r="A39" s="575">
        <v>28</v>
      </c>
      <c r="B39" s="594" t="s">
        <v>2392</v>
      </c>
      <c r="C39" s="577">
        <v>2012</v>
      </c>
      <c r="D39" s="1217" t="s">
        <v>12</v>
      </c>
      <c r="E39" s="578">
        <v>1200</v>
      </c>
      <c r="F39" s="583">
        <v>10</v>
      </c>
      <c r="G39" s="580">
        <v>12000</v>
      </c>
      <c r="H39" s="592">
        <v>10</v>
      </c>
      <c r="I39" s="580">
        <v>12000</v>
      </c>
    </row>
    <row r="40" spans="1:9">
      <c r="A40" s="575">
        <v>29</v>
      </c>
      <c r="B40" s="594" t="s">
        <v>2393</v>
      </c>
      <c r="C40" s="577">
        <v>2010</v>
      </c>
      <c r="D40" s="1217" t="s">
        <v>12</v>
      </c>
      <c r="E40" s="578">
        <v>211250</v>
      </c>
      <c r="F40" s="583">
        <v>2</v>
      </c>
      <c r="G40" s="580">
        <v>422500</v>
      </c>
      <c r="H40" s="592">
        <v>2</v>
      </c>
      <c r="I40" s="580">
        <v>422500</v>
      </c>
    </row>
    <row r="41" spans="1:9" ht="21">
      <c r="A41" s="575">
        <v>30</v>
      </c>
      <c r="B41" s="594" t="s">
        <v>2394</v>
      </c>
      <c r="C41" s="577">
        <v>2013</v>
      </c>
      <c r="D41" s="1217" t="s">
        <v>12</v>
      </c>
      <c r="E41" s="578">
        <v>100000</v>
      </c>
      <c r="F41" s="583">
        <v>1</v>
      </c>
      <c r="G41" s="580">
        <v>100000</v>
      </c>
      <c r="H41" s="592">
        <v>1</v>
      </c>
      <c r="I41" s="580">
        <v>100000</v>
      </c>
    </row>
    <row r="42" spans="1:9">
      <c r="A42" s="575">
        <v>31</v>
      </c>
      <c r="B42" s="594" t="s">
        <v>2395</v>
      </c>
      <c r="C42" s="577">
        <v>2013</v>
      </c>
      <c r="D42" s="1217" t="s">
        <v>12</v>
      </c>
      <c r="E42" s="578">
        <v>13000</v>
      </c>
      <c r="F42" s="583">
        <v>1</v>
      </c>
      <c r="G42" s="580">
        <v>13000</v>
      </c>
      <c r="H42" s="592">
        <v>1</v>
      </c>
      <c r="I42" s="580">
        <v>13000</v>
      </c>
    </row>
    <row r="43" spans="1:9">
      <c r="A43" s="575">
        <v>32</v>
      </c>
      <c r="B43" s="594" t="s">
        <v>1707</v>
      </c>
      <c r="C43" s="577">
        <v>2015</v>
      </c>
      <c r="D43" s="1217" t="s">
        <v>12</v>
      </c>
      <c r="E43" s="578">
        <v>30000</v>
      </c>
      <c r="F43" s="583">
        <v>2</v>
      </c>
      <c r="G43" s="580">
        <v>60000</v>
      </c>
      <c r="H43" s="592">
        <v>2</v>
      </c>
      <c r="I43" s="580">
        <v>60000</v>
      </c>
    </row>
    <row r="44" spans="1:9">
      <c r="A44" s="575">
        <v>33</v>
      </c>
      <c r="B44" s="595" t="s">
        <v>2396</v>
      </c>
      <c r="C44" s="577">
        <v>2015</v>
      </c>
      <c r="D44" s="1217" t="s">
        <v>12</v>
      </c>
      <c r="E44" s="578">
        <v>6000</v>
      </c>
      <c r="F44" s="589">
        <v>24</v>
      </c>
      <c r="G44" s="580">
        <v>144000</v>
      </c>
      <c r="H44" s="584">
        <v>24</v>
      </c>
      <c r="I44" s="580">
        <v>144000</v>
      </c>
    </row>
    <row r="45" spans="1:9">
      <c r="A45" s="575">
        <v>34</v>
      </c>
      <c r="B45" s="596" t="s">
        <v>2397</v>
      </c>
      <c r="C45" s="577">
        <v>2015</v>
      </c>
      <c r="D45" s="1217" t="s">
        <v>12</v>
      </c>
      <c r="E45" s="578">
        <v>15000</v>
      </c>
      <c r="F45" s="579">
        <v>1</v>
      </c>
      <c r="G45" s="580">
        <v>15000</v>
      </c>
      <c r="H45" s="581">
        <v>1</v>
      </c>
      <c r="I45" s="580">
        <v>15000</v>
      </c>
    </row>
    <row r="46" spans="1:9">
      <c r="A46" s="575">
        <v>35</v>
      </c>
      <c r="B46" s="594" t="s">
        <v>139</v>
      </c>
      <c r="C46" s="577">
        <v>2015</v>
      </c>
      <c r="D46" s="1217" t="s">
        <v>12</v>
      </c>
      <c r="E46" s="578">
        <v>35750</v>
      </c>
      <c r="F46" s="583">
        <v>4</v>
      </c>
      <c r="G46" s="580">
        <v>143000</v>
      </c>
      <c r="H46" s="592">
        <v>4</v>
      </c>
      <c r="I46" s="580">
        <v>143000</v>
      </c>
    </row>
    <row r="47" spans="1:9">
      <c r="A47" s="575">
        <v>36</v>
      </c>
      <c r="B47" s="582" t="s">
        <v>2398</v>
      </c>
      <c r="C47" s="577">
        <v>2014</v>
      </c>
      <c r="D47" s="1217" t="s">
        <v>2399</v>
      </c>
      <c r="E47" s="578">
        <v>80465</v>
      </c>
      <c r="F47" s="583">
        <v>1</v>
      </c>
      <c r="G47" s="580">
        <v>80465</v>
      </c>
      <c r="H47" s="592">
        <v>1</v>
      </c>
      <c r="I47" s="580">
        <v>80465</v>
      </c>
    </row>
    <row r="48" spans="1:9" ht="21">
      <c r="A48" s="597">
        <v>37</v>
      </c>
      <c r="B48" s="598" t="s">
        <v>2400</v>
      </c>
      <c r="C48" s="599">
        <v>2011</v>
      </c>
      <c r="D48" s="1218" t="s">
        <v>12</v>
      </c>
      <c r="E48" s="600">
        <v>80000</v>
      </c>
      <c r="F48" s="601">
        <v>1</v>
      </c>
      <c r="G48" s="602">
        <v>80000</v>
      </c>
      <c r="H48" s="603">
        <v>1</v>
      </c>
      <c r="I48" s="602">
        <v>80000</v>
      </c>
    </row>
    <row r="49" spans="1:9" ht="31.5">
      <c r="A49" s="604">
        <v>38</v>
      </c>
      <c r="B49" s="582" t="s">
        <v>2401</v>
      </c>
      <c r="C49" s="577">
        <v>2011</v>
      </c>
      <c r="D49" s="1217" t="s">
        <v>12</v>
      </c>
      <c r="E49" s="578">
        <v>97500</v>
      </c>
      <c r="F49" s="583">
        <v>1</v>
      </c>
      <c r="G49" s="580">
        <v>97500</v>
      </c>
      <c r="H49" s="592">
        <v>1</v>
      </c>
      <c r="I49" s="580">
        <v>97500</v>
      </c>
    </row>
    <row r="50" spans="1:9" ht="21">
      <c r="A50" s="575">
        <v>39</v>
      </c>
      <c r="B50" s="582" t="s">
        <v>2402</v>
      </c>
      <c r="C50" s="577">
        <v>2011</v>
      </c>
      <c r="D50" s="1217" t="s">
        <v>2399</v>
      </c>
      <c r="E50" s="578">
        <v>60000</v>
      </c>
      <c r="F50" s="583">
        <v>1</v>
      </c>
      <c r="G50" s="580">
        <v>60000</v>
      </c>
      <c r="H50" s="592">
        <v>1</v>
      </c>
      <c r="I50" s="580">
        <v>60000</v>
      </c>
    </row>
    <row r="51" spans="1:9">
      <c r="A51" s="575">
        <v>40</v>
      </c>
      <c r="B51" s="582" t="s">
        <v>2403</v>
      </c>
      <c r="C51" s="577">
        <v>2011</v>
      </c>
      <c r="D51" s="1217" t="s">
        <v>12</v>
      </c>
      <c r="E51" s="578">
        <v>10200</v>
      </c>
      <c r="F51" s="583">
        <v>1</v>
      </c>
      <c r="G51" s="580">
        <v>10200</v>
      </c>
      <c r="H51" s="592">
        <v>1</v>
      </c>
      <c r="I51" s="580">
        <v>10200</v>
      </c>
    </row>
    <row r="52" spans="1:9">
      <c r="A52" s="575">
        <v>41</v>
      </c>
      <c r="B52" s="582" t="s">
        <v>2404</v>
      </c>
      <c r="C52" s="577">
        <v>2011</v>
      </c>
      <c r="D52" s="1217" t="s">
        <v>12</v>
      </c>
      <c r="E52" s="578">
        <v>12000</v>
      </c>
      <c r="F52" s="583">
        <v>1</v>
      </c>
      <c r="G52" s="580">
        <v>12000</v>
      </c>
      <c r="H52" s="592">
        <v>1</v>
      </c>
      <c r="I52" s="580">
        <v>12000</v>
      </c>
    </row>
    <row r="53" spans="1:9">
      <c r="A53" s="575">
        <v>42</v>
      </c>
      <c r="B53" s="582" t="s">
        <v>2405</v>
      </c>
      <c r="C53" s="577">
        <v>2011</v>
      </c>
      <c r="D53" s="1217" t="s">
        <v>12</v>
      </c>
      <c r="E53" s="578">
        <v>8400</v>
      </c>
      <c r="F53" s="583">
        <v>2</v>
      </c>
      <c r="G53" s="580">
        <v>16800</v>
      </c>
      <c r="H53" s="592">
        <v>2</v>
      </c>
      <c r="I53" s="580">
        <v>16800</v>
      </c>
    </row>
    <row r="54" spans="1:9">
      <c r="A54" s="575">
        <v>43</v>
      </c>
      <c r="B54" s="582" t="s">
        <v>2406</v>
      </c>
      <c r="C54" s="577">
        <v>2011</v>
      </c>
      <c r="D54" s="1217" t="s">
        <v>12</v>
      </c>
      <c r="E54" s="578">
        <v>9000</v>
      </c>
      <c r="F54" s="583">
        <v>2</v>
      </c>
      <c r="G54" s="580">
        <v>18000</v>
      </c>
      <c r="H54" s="592">
        <v>2</v>
      </c>
      <c r="I54" s="580">
        <v>18000</v>
      </c>
    </row>
    <row r="55" spans="1:9">
      <c r="A55" s="575">
        <v>44</v>
      </c>
      <c r="B55" s="582" t="s">
        <v>2407</v>
      </c>
      <c r="C55" s="577">
        <v>2011</v>
      </c>
      <c r="D55" s="1217" t="s">
        <v>12</v>
      </c>
      <c r="E55" s="578">
        <v>18000</v>
      </c>
      <c r="F55" s="583">
        <v>1</v>
      </c>
      <c r="G55" s="580">
        <v>18000</v>
      </c>
      <c r="H55" s="592">
        <v>1</v>
      </c>
      <c r="I55" s="580">
        <v>18000</v>
      </c>
    </row>
    <row r="56" spans="1:9">
      <c r="A56" s="575">
        <v>45</v>
      </c>
      <c r="B56" s="594" t="s">
        <v>2408</v>
      </c>
      <c r="C56" s="577">
        <v>2011</v>
      </c>
      <c r="D56" s="1217" t="s">
        <v>12</v>
      </c>
      <c r="E56" s="578">
        <v>3300</v>
      </c>
      <c r="F56" s="583">
        <v>1</v>
      </c>
      <c r="G56" s="580">
        <v>3300</v>
      </c>
      <c r="H56" s="592">
        <v>1</v>
      </c>
      <c r="I56" s="580">
        <v>3300</v>
      </c>
    </row>
    <row r="57" spans="1:9">
      <c r="A57" s="575">
        <v>46</v>
      </c>
      <c r="B57" s="594" t="s">
        <v>2409</v>
      </c>
      <c r="C57" s="577">
        <v>2011</v>
      </c>
      <c r="D57" s="1217" t="s">
        <v>12</v>
      </c>
      <c r="E57" s="578">
        <v>48750</v>
      </c>
      <c r="F57" s="583">
        <v>2</v>
      </c>
      <c r="G57" s="580">
        <v>97500</v>
      </c>
      <c r="H57" s="592">
        <v>2</v>
      </c>
      <c r="I57" s="580">
        <v>97500</v>
      </c>
    </row>
    <row r="58" spans="1:9">
      <c r="A58" s="575">
        <v>47</v>
      </c>
      <c r="B58" s="594" t="s">
        <v>2410</v>
      </c>
      <c r="C58" s="577">
        <v>2014</v>
      </c>
      <c r="D58" s="1217" t="s">
        <v>12</v>
      </c>
      <c r="E58" s="605">
        <v>20000</v>
      </c>
      <c r="F58" s="583">
        <v>1</v>
      </c>
      <c r="G58" s="580">
        <v>20000</v>
      </c>
      <c r="H58" s="592">
        <v>1</v>
      </c>
      <c r="I58" s="580">
        <v>20000</v>
      </c>
    </row>
    <row r="59" spans="1:9">
      <c r="A59" s="575">
        <v>48</v>
      </c>
      <c r="B59" s="594" t="s">
        <v>2411</v>
      </c>
      <c r="C59" s="577">
        <v>2012</v>
      </c>
      <c r="D59" s="1217" t="s">
        <v>12</v>
      </c>
      <c r="E59" s="605">
        <v>2700</v>
      </c>
      <c r="F59" s="583">
        <v>1</v>
      </c>
      <c r="G59" s="580">
        <v>2700</v>
      </c>
      <c r="H59" s="592">
        <v>1</v>
      </c>
      <c r="I59" s="580">
        <v>2700</v>
      </c>
    </row>
    <row r="60" spans="1:9">
      <c r="A60" s="575">
        <v>49</v>
      </c>
      <c r="B60" s="594" t="s">
        <v>248</v>
      </c>
      <c r="C60" s="577">
        <v>2015</v>
      </c>
      <c r="D60" s="1217" t="s">
        <v>12</v>
      </c>
      <c r="E60" s="605">
        <v>5000</v>
      </c>
      <c r="F60" s="583">
        <v>2</v>
      </c>
      <c r="G60" s="580">
        <v>10000</v>
      </c>
      <c r="H60" s="592">
        <v>2</v>
      </c>
      <c r="I60" s="580">
        <v>10000</v>
      </c>
    </row>
    <row r="61" spans="1:9">
      <c r="A61" s="575">
        <v>50</v>
      </c>
      <c r="B61" s="594" t="s">
        <v>153</v>
      </c>
      <c r="C61" s="577">
        <v>2012</v>
      </c>
      <c r="D61" s="1217" t="s">
        <v>12</v>
      </c>
      <c r="E61" s="605">
        <v>93600</v>
      </c>
      <c r="F61" s="606">
        <v>1</v>
      </c>
      <c r="G61" s="580">
        <v>93600</v>
      </c>
      <c r="H61" s="607">
        <v>1</v>
      </c>
      <c r="I61" s="580">
        <v>93600</v>
      </c>
    </row>
    <row r="62" spans="1:9" ht="21">
      <c r="A62" s="608">
        <v>51</v>
      </c>
      <c r="B62" s="594" t="s">
        <v>2412</v>
      </c>
      <c r="C62" s="577">
        <v>2017</v>
      </c>
      <c r="D62" s="1217" t="s">
        <v>12</v>
      </c>
      <c r="E62" s="605">
        <v>30000</v>
      </c>
      <c r="F62" s="579">
        <v>1</v>
      </c>
      <c r="G62" s="609">
        <v>30000</v>
      </c>
      <c r="H62" s="581">
        <v>1</v>
      </c>
      <c r="I62" s="609">
        <v>30000</v>
      </c>
    </row>
    <row r="63" spans="1:9" ht="21">
      <c r="A63" s="575">
        <v>52</v>
      </c>
      <c r="B63" s="594" t="s">
        <v>2413</v>
      </c>
      <c r="C63" s="577">
        <v>2017</v>
      </c>
      <c r="D63" s="1217" t="s">
        <v>12</v>
      </c>
      <c r="E63" s="605">
        <v>560</v>
      </c>
      <c r="F63" s="583">
        <v>1</v>
      </c>
      <c r="G63" s="609">
        <v>560</v>
      </c>
      <c r="H63" s="592">
        <v>1</v>
      </c>
      <c r="I63" s="609">
        <v>560</v>
      </c>
    </row>
    <row r="64" spans="1:9">
      <c r="A64" s="575">
        <v>53</v>
      </c>
      <c r="B64" s="594" t="s">
        <v>2414</v>
      </c>
      <c r="C64" s="577">
        <v>2017</v>
      </c>
      <c r="D64" s="1217" t="s">
        <v>12</v>
      </c>
      <c r="E64" s="605">
        <v>1920</v>
      </c>
      <c r="F64" s="583">
        <v>13</v>
      </c>
      <c r="G64" s="580">
        <v>24960</v>
      </c>
      <c r="H64" s="592">
        <v>13</v>
      </c>
      <c r="I64" s="580">
        <v>24960</v>
      </c>
    </row>
    <row r="65" spans="1:9">
      <c r="A65" s="575">
        <v>54</v>
      </c>
      <c r="B65" s="594" t="s">
        <v>2415</v>
      </c>
      <c r="C65" s="577">
        <v>2017</v>
      </c>
      <c r="D65" s="1217" t="s">
        <v>12</v>
      </c>
      <c r="E65" s="605">
        <v>2765</v>
      </c>
      <c r="F65" s="583">
        <v>4</v>
      </c>
      <c r="G65" s="580">
        <v>11060</v>
      </c>
      <c r="H65" s="592">
        <v>4</v>
      </c>
      <c r="I65" s="580">
        <v>11060</v>
      </c>
    </row>
    <row r="66" spans="1:9">
      <c r="A66" s="575">
        <v>55</v>
      </c>
      <c r="B66" s="594" t="s">
        <v>2416</v>
      </c>
      <c r="C66" s="577">
        <v>2017</v>
      </c>
      <c r="D66" s="1217" t="s">
        <v>12</v>
      </c>
      <c r="E66" s="605">
        <v>0</v>
      </c>
      <c r="F66" s="583">
        <v>1</v>
      </c>
      <c r="G66" s="580">
        <v>0</v>
      </c>
      <c r="H66" s="592">
        <v>1</v>
      </c>
      <c r="I66" s="580">
        <v>0</v>
      </c>
    </row>
    <row r="67" spans="1:9">
      <c r="A67" s="575">
        <v>56</v>
      </c>
      <c r="B67" s="594" t="s">
        <v>2417</v>
      </c>
      <c r="C67" s="577">
        <v>2014</v>
      </c>
      <c r="D67" s="1217" t="s">
        <v>12</v>
      </c>
      <c r="E67" s="605">
        <v>512</v>
      </c>
      <c r="F67" s="583">
        <v>1</v>
      </c>
      <c r="G67" s="580">
        <v>512</v>
      </c>
      <c r="H67" s="592">
        <v>1</v>
      </c>
      <c r="I67" s="580">
        <v>512</v>
      </c>
    </row>
    <row r="68" spans="1:9">
      <c r="A68" s="575">
        <v>57</v>
      </c>
      <c r="B68" s="595" t="s">
        <v>2418</v>
      </c>
      <c r="C68" s="577">
        <v>2017</v>
      </c>
      <c r="D68" s="1217" t="s">
        <v>12</v>
      </c>
      <c r="E68" s="605">
        <v>19750</v>
      </c>
      <c r="F68" s="589">
        <v>1</v>
      </c>
      <c r="G68" s="609">
        <v>19750</v>
      </c>
      <c r="H68" s="584">
        <v>1</v>
      </c>
      <c r="I68" s="609">
        <v>19750</v>
      </c>
    </row>
    <row r="69" spans="1:9">
      <c r="A69" s="575">
        <v>58</v>
      </c>
      <c r="B69" s="596" t="s">
        <v>199</v>
      </c>
      <c r="C69" s="577">
        <v>2017</v>
      </c>
      <c r="D69" s="1217" t="s">
        <v>12</v>
      </c>
      <c r="E69" s="605">
        <v>13440</v>
      </c>
      <c r="F69" s="579">
        <v>1</v>
      </c>
      <c r="G69" s="609">
        <v>13440</v>
      </c>
      <c r="H69" s="581">
        <v>1</v>
      </c>
      <c r="I69" s="609">
        <v>13440</v>
      </c>
    </row>
    <row r="70" spans="1:9" ht="21">
      <c r="A70" s="604">
        <v>59</v>
      </c>
      <c r="B70" s="595" t="s">
        <v>2419</v>
      </c>
      <c r="C70" s="577">
        <v>2017</v>
      </c>
      <c r="D70" s="1217" t="s">
        <v>12</v>
      </c>
      <c r="E70" s="605">
        <v>22910</v>
      </c>
      <c r="F70" s="589">
        <v>1</v>
      </c>
      <c r="G70" s="609">
        <v>22910</v>
      </c>
      <c r="H70" s="584">
        <v>1</v>
      </c>
      <c r="I70" s="609">
        <v>22910</v>
      </c>
    </row>
    <row r="71" spans="1:9">
      <c r="A71" s="575">
        <v>60</v>
      </c>
      <c r="B71" s="596" t="s">
        <v>248</v>
      </c>
      <c r="C71" s="577">
        <v>2017</v>
      </c>
      <c r="D71" s="1217" t="s">
        <v>2420</v>
      </c>
      <c r="E71" s="605">
        <v>5000</v>
      </c>
      <c r="F71" s="579">
        <v>12.5</v>
      </c>
      <c r="G71" s="580">
        <v>62500</v>
      </c>
      <c r="H71" s="581">
        <v>12.5</v>
      </c>
      <c r="I71" s="580">
        <v>62500</v>
      </c>
    </row>
    <row r="72" spans="1:9">
      <c r="A72" s="575">
        <v>61</v>
      </c>
      <c r="B72" s="594" t="s">
        <v>2421</v>
      </c>
      <c r="C72" s="577">
        <v>2017</v>
      </c>
      <c r="D72" s="1217" t="s">
        <v>12</v>
      </c>
      <c r="E72" s="605">
        <v>4337</v>
      </c>
      <c r="F72" s="583">
        <v>10</v>
      </c>
      <c r="G72" s="580">
        <v>43371</v>
      </c>
      <c r="H72" s="592">
        <v>10</v>
      </c>
      <c r="I72" s="580">
        <v>43371</v>
      </c>
    </row>
    <row r="73" spans="1:9" ht="21">
      <c r="A73" s="575">
        <v>62</v>
      </c>
      <c r="B73" s="595" t="s">
        <v>2422</v>
      </c>
      <c r="C73" s="577">
        <v>2017</v>
      </c>
      <c r="D73" s="1217" t="s">
        <v>12</v>
      </c>
      <c r="E73" s="605">
        <v>10240</v>
      </c>
      <c r="F73" s="589">
        <v>1</v>
      </c>
      <c r="G73" s="580">
        <v>10240</v>
      </c>
      <c r="H73" s="584">
        <v>1</v>
      </c>
      <c r="I73" s="580">
        <v>10240</v>
      </c>
    </row>
    <row r="74" spans="1:9">
      <c r="A74" s="575">
        <v>63</v>
      </c>
      <c r="B74" s="596" t="s">
        <v>2423</v>
      </c>
      <c r="C74" s="577">
        <v>1987</v>
      </c>
      <c r="D74" s="1217" t="s">
        <v>12</v>
      </c>
      <c r="E74" s="605">
        <v>20000</v>
      </c>
      <c r="F74" s="579">
        <v>35</v>
      </c>
      <c r="G74" s="580">
        <v>700000</v>
      </c>
      <c r="H74" s="581">
        <v>35</v>
      </c>
      <c r="I74" s="580">
        <v>700000</v>
      </c>
    </row>
    <row r="75" spans="1:9">
      <c r="A75" s="575">
        <v>64</v>
      </c>
      <c r="B75" s="594" t="s">
        <v>477</v>
      </c>
      <c r="C75" s="577">
        <v>1987</v>
      </c>
      <c r="D75" s="1217" t="s">
        <v>12</v>
      </c>
      <c r="E75" s="605">
        <v>8000</v>
      </c>
      <c r="F75" s="583">
        <v>1</v>
      </c>
      <c r="G75" s="580">
        <v>8000</v>
      </c>
      <c r="H75" s="592">
        <v>1</v>
      </c>
      <c r="I75" s="580">
        <v>8000</v>
      </c>
    </row>
    <row r="76" spans="1:9">
      <c r="A76" s="575">
        <v>65</v>
      </c>
      <c r="B76" s="594" t="s">
        <v>2424</v>
      </c>
      <c r="C76" s="577">
        <v>1987</v>
      </c>
      <c r="D76" s="1217" t="s">
        <v>12</v>
      </c>
      <c r="E76" s="605">
        <v>15000</v>
      </c>
      <c r="F76" s="583">
        <v>1</v>
      </c>
      <c r="G76" s="580">
        <v>15000</v>
      </c>
      <c r="H76" s="592">
        <v>1</v>
      </c>
      <c r="I76" s="580">
        <v>15000</v>
      </c>
    </row>
    <row r="77" spans="1:9">
      <c r="A77" s="575">
        <v>66</v>
      </c>
      <c r="B77" s="595" t="s">
        <v>2425</v>
      </c>
      <c r="C77" s="577">
        <v>1987</v>
      </c>
      <c r="D77" s="1217" t="s">
        <v>12</v>
      </c>
      <c r="E77" s="605">
        <v>5000</v>
      </c>
      <c r="F77" s="589">
        <v>2</v>
      </c>
      <c r="G77" s="580">
        <v>10000</v>
      </c>
      <c r="H77" s="584">
        <v>2</v>
      </c>
      <c r="I77" s="580">
        <v>10000</v>
      </c>
    </row>
    <row r="78" spans="1:9">
      <c r="A78" s="575">
        <v>67</v>
      </c>
      <c r="B78" s="596" t="s">
        <v>477</v>
      </c>
      <c r="C78" s="577">
        <v>1987</v>
      </c>
      <c r="D78" s="1217" t="s">
        <v>12</v>
      </c>
      <c r="E78" s="605">
        <v>8000</v>
      </c>
      <c r="F78" s="579">
        <v>1</v>
      </c>
      <c r="G78" s="580">
        <v>8000</v>
      </c>
      <c r="H78" s="581">
        <v>1</v>
      </c>
      <c r="I78" s="580">
        <v>8000</v>
      </c>
    </row>
    <row r="79" spans="1:9">
      <c r="A79" s="575">
        <v>68</v>
      </c>
      <c r="B79" s="594" t="s">
        <v>2426</v>
      </c>
      <c r="C79" s="577">
        <v>1987</v>
      </c>
      <c r="D79" s="1217" t="s">
        <v>12</v>
      </c>
      <c r="E79" s="605">
        <v>5000</v>
      </c>
      <c r="F79" s="583">
        <v>1</v>
      </c>
      <c r="G79" s="580">
        <v>5000</v>
      </c>
      <c r="H79" s="592">
        <v>1</v>
      </c>
      <c r="I79" s="580">
        <v>5000</v>
      </c>
    </row>
    <row r="80" spans="1:9">
      <c r="A80" s="575">
        <v>69</v>
      </c>
      <c r="B80" s="594" t="s">
        <v>2427</v>
      </c>
      <c r="C80" s="577">
        <v>1987</v>
      </c>
      <c r="D80" s="1217" t="s">
        <v>12</v>
      </c>
      <c r="E80" s="605">
        <v>10000</v>
      </c>
      <c r="F80" s="583">
        <v>1</v>
      </c>
      <c r="G80" s="580">
        <v>10000</v>
      </c>
      <c r="H80" s="592">
        <v>1</v>
      </c>
      <c r="I80" s="580">
        <v>10000</v>
      </c>
    </row>
    <row r="81" spans="1:9">
      <c r="A81" s="575">
        <v>70</v>
      </c>
      <c r="B81" s="594" t="s">
        <v>2428</v>
      </c>
      <c r="C81" s="577">
        <v>1987</v>
      </c>
      <c r="D81" s="1217" t="s">
        <v>12</v>
      </c>
      <c r="E81" s="605">
        <v>5000</v>
      </c>
      <c r="F81" s="583">
        <v>4</v>
      </c>
      <c r="G81" s="580">
        <v>20000</v>
      </c>
      <c r="H81" s="592">
        <v>4</v>
      </c>
      <c r="I81" s="580">
        <v>20000</v>
      </c>
    </row>
    <row r="82" spans="1:9">
      <c r="A82" s="575">
        <v>71</v>
      </c>
      <c r="B82" s="594" t="s">
        <v>150</v>
      </c>
      <c r="C82" s="577">
        <v>1987</v>
      </c>
      <c r="D82" s="1217" t="s">
        <v>12</v>
      </c>
      <c r="E82" s="605">
        <v>8000</v>
      </c>
      <c r="F82" s="583">
        <v>1</v>
      </c>
      <c r="G82" s="580">
        <v>8000</v>
      </c>
      <c r="H82" s="592">
        <v>1</v>
      </c>
      <c r="I82" s="580">
        <v>8000</v>
      </c>
    </row>
    <row r="83" spans="1:9">
      <c r="A83" s="575">
        <v>72</v>
      </c>
      <c r="B83" s="594" t="s">
        <v>150</v>
      </c>
      <c r="C83" s="577">
        <v>1987</v>
      </c>
      <c r="D83" s="1217" t="s">
        <v>12</v>
      </c>
      <c r="E83" s="605">
        <v>8000</v>
      </c>
      <c r="F83" s="583">
        <v>2</v>
      </c>
      <c r="G83" s="580">
        <v>16000</v>
      </c>
      <c r="H83" s="592">
        <v>2</v>
      </c>
      <c r="I83" s="580">
        <v>16000</v>
      </c>
    </row>
    <row r="84" spans="1:9">
      <c r="A84" s="575">
        <v>73</v>
      </c>
      <c r="B84" s="594" t="s">
        <v>2429</v>
      </c>
      <c r="C84" s="577">
        <v>1987</v>
      </c>
      <c r="D84" s="1217" t="s">
        <v>12</v>
      </c>
      <c r="E84" s="605">
        <v>80000</v>
      </c>
      <c r="F84" s="583">
        <v>1</v>
      </c>
      <c r="G84" s="580">
        <v>80000</v>
      </c>
      <c r="H84" s="592">
        <v>1</v>
      </c>
      <c r="I84" s="580">
        <v>80000</v>
      </c>
    </row>
    <row r="85" spans="1:9">
      <c r="A85" s="575">
        <v>74</v>
      </c>
      <c r="B85" s="594" t="s">
        <v>2430</v>
      </c>
      <c r="C85" s="577">
        <v>1987</v>
      </c>
      <c r="D85" s="1217" t="s">
        <v>12</v>
      </c>
      <c r="E85" s="605">
        <v>5000</v>
      </c>
      <c r="F85" s="583">
        <v>2</v>
      </c>
      <c r="G85" s="580">
        <v>10000</v>
      </c>
      <c r="H85" s="592">
        <v>2</v>
      </c>
      <c r="I85" s="580">
        <v>10000</v>
      </c>
    </row>
    <row r="86" spans="1:9">
      <c r="A86" s="575">
        <v>75</v>
      </c>
      <c r="B86" s="594" t="s">
        <v>2431</v>
      </c>
      <c r="C86" s="577">
        <v>1987</v>
      </c>
      <c r="D86" s="1217" t="s">
        <v>12</v>
      </c>
      <c r="E86" s="605">
        <v>1000</v>
      </c>
      <c r="F86" s="583">
        <v>1</v>
      </c>
      <c r="G86" s="580">
        <v>1000</v>
      </c>
      <c r="H86" s="592">
        <v>1</v>
      </c>
      <c r="I86" s="580">
        <v>1000</v>
      </c>
    </row>
    <row r="87" spans="1:9">
      <c r="A87" s="575">
        <v>76</v>
      </c>
      <c r="B87" s="594" t="s">
        <v>2431</v>
      </c>
      <c r="C87" s="577">
        <v>1987</v>
      </c>
      <c r="D87" s="1217" t="s">
        <v>12</v>
      </c>
      <c r="E87" s="605">
        <v>1000</v>
      </c>
      <c r="F87" s="583">
        <v>1</v>
      </c>
      <c r="G87" s="580">
        <v>1000</v>
      </c>
      <c r="H87" s="592">
        <v>1</v>
      </c>
      <c r="I87" s="580">
        <v>1000</v>
      </c>
    </row>
    <row r="88" spans="1:9">
      <c r="A88" s="575">
        <v>77</v>
      </c>
      <c r="B88" s="594" t="s">
        <v>2431</v>
      </c>
      <c r="C88" s="577">
        <v>1987</v>
      </c>
      <c r="D88" s="1217" t="s">
        <v>12</v>
      </c>
      <c r="E88" s="605">
        <v>1000</v>
      </c>
      <c r="F88" s="583">
        <v>1</v>
      </c>
      <c r="G88" s="580">
        <v>1000</v>
      </c>
      <c r="H88" s="592">
        <v>1</v>
      </c>
      <c r="I88" s="580">
        <v>1000</v>
      </c>
    </row>
    <row r="89" spans="1:9">
      <c r="A89" s="575">
        <v>78</v>
      </c>
      <c r="B89" s="594" t="s">
        <v>2432</v>
      </c>
      <c r="C89" s="577">
        <v>1987</v>
      </c>
      <c r="D89" s="1217" t="s">
        <v>12</v>
      </c>
      <c r="E89" s="605">
        <v>28</v>
      </c>
      <c r="F89" s="589">
        <v>14490</v>
      </c>
      <c r="G89" s="580">
        <v>409878</v>
      </c>
      <c r="H89" s="584">
        <v>14490</v>
      </c>
      <c r="I89" s="580">
        <v>409878</v>
      </c>
    </row>
    <row r="90" spans="1:9">
      <c r="A90" s="575">
        <v>79</v>
      </c>
      <c r="B90" s="595" t="s">
        <v>2433</v>
      </c>
      <c r="C90" s="577">
        <v>2015</v>
      </c>
      <c r="D90" s="1217" t="s">
        <v>2399</v>
      </c>
      <c r="E90" s="605">
        <v>56940</v>
      </c>
      <c r="F90" s="579">
        <v>1</v>
      </c>
      <c r="G90" s="580">
        <v>56940</v>
      </c>
      <c r="H90" s="581">
        <v>1</v>
      </c>
      <c r="I90" s="580">
        <v>56940</v>
      </c>
    </row>
    <row r="91" spans="1:9">
      <c r="A91" s="575">
        <v>80</v>
      </c>
      <c r="B91" s="596" t="s">
        <v>2434</v>
      </c>
      <c r="C91" s="577">
        <v>2017</v>
      </c>
      <c r="D91" s="1217" t="s">
        <v>12</v>
      </c>
      <c r="E91" s="605">
        <v>553</v>
      </c>
      <c r="F91" s="610">
        <v>5</v>
      </c>
      <c r="G91" s="580">
        <v>2765</v>
      </c>
      <c r="H91" s="611">
        <v>5</v>
      </c>
      <c r="I91" s="580">
        <v>2765</v>
      </c>
    </row>
    <row r="92" spans="1:9" ht="21">
      <c r="A92" s="597">
        <v>81</v>
      </c>
      <c r="B92" s="612" t="s">
        <v>2435</v>
      </c>
      <c r="C92" s="599">
        <v>2017</v>
      </c>
      <c r="D92" s="1218" t="s">
        <v>12</v>
      </c>
      <c r="E92" s="613">
        <v>7040</v>
      </c>
      <c r="F92" s="614">
        <v>1</v>
      </c>
      <c r="G92" s="602">
        <v>7040</v>
      </c>
      <c r="H92" s="615">
        <v>1</v>
      </c>
      <c r="I92" s="602">
        <v>7040</v>
      </c>
    </row>
    <row r="93" spans="1:9">
      <c r="A93" s="575">
        <v>82</v>
      </c>
      <c r="B93" s="616" t="s">
        <v>2436</v>
      </c>
      <c r="C93" s="577">
        <v>2017</v>
      </c>
      <c r="D93" s="1217" t="s">
        <v>12</v>
      </c>
      <c r="E93" s="605">
        <v>9600</v>
      </c>
      <c r="F93" s="617">
        <v>1</v>
      </c>
      <c r="G93" s="580">
        <v>9600</v>
      </c>
      <c r="H93" s="618">
        <v>1</v>
      </c>
      <c r="I93" s="580">
        <v>9600</v>
      </c>
    </row>
    <row r="94" spans="1:9">
      <c r="A94" s="575">
        <v>83</v>
      </c>
      <c r="B94" s="619" t="s">
        <v>2437</v>
      </c>
      <c r="C94" s="577" t="s">
        <v>2438</v>
      </c>
      <c r="D94" s="1217" t="s">
        <v>2399</v>
      </c>
      <c r="E94" s="605">
        <v>5000</v>
      </c>
      <c r="F94" s="606">
        <v>10</v>
      </c>
      <c r="G94" s="580">
        <v>50000</v>
      </c>
      <c r="H94" s="607">
        <v>10</v>
      </c>
      <c r="I94" s="580">
        <v>50000</v>
      </c>
    </row>
    <row r="95" spans="1:9">
      <c r="A95" s="575">
        <v>84</v>
      </c>
      <c r="B95" s="594" t="s">
        <v>2439</v>
      </c>
      <c r="C95" s="577" t="s">
        <v>2438</v>
      </c>
      <c r="D95" s="1217" t="s">
        <v>2399</v>
      </c>
      <c r="E95" s="605">
        <v>5000</v>
      </c>
      <c r="F95" s="583">
        <v>22</v>
      </c>
      <c r="G95" s="580">
        <v>110000</v>
      </c>
      <c r="H95" s="592">
        <v>22</v>
      </c>
      <c r="I95" s="580">
        <v>110000</v>
      </c>
    </row>
    <row r="96" spans="1:9" ht="21">
      <c r="A96" s="575">
        <v>85</v>
      </c>
      <c r="B96" s="594" t="s">
        <v>2440</v>
      </c>
      <c r="C96" s="577">
        <v>2000</v>
      </c>
      <c r="D96" s="1217" t="s">
        <v>2399</v>
      </c>
      <c r="E96" s="605">
        <v>7500</v>
      </c>
      <c r="F96" s="583">
        <v>14</v>
      </c>
      <c r="G96" s="580">
        <v>105000</v>
      </c>
      <c r="H96" s="592">
        <v>14</v>
      </c>
      <c r="I96" s="580">
        <v>105000</v>
      </c>
    </row>
    <row r="97" spans="1:9">
      <c r="A97" s="575">
        <v>86</v>
      </c>
      <c r="B97" s="594" t="s">
        <v>2441</v>
      </c>
      <c r="C97" s="577">
        <v>2014</v>
      </c>
      <c r="D97" s="1217" t="s">
        <v>2399</v>
      </c>
      <c r="E97" s="605">
        <v>4550</v>
      </c>
      <c r="F97" s="583">
        <v>33</v>
      </c>
      <c r="G97" s="580">
        <v>150150</v>
      </c>
      <c r="H97" s="592">
        <v>33</v>
      </c>
      <c r="I97" s="580">
        <v>150150</v>
      </c>
    </row>
    <row r="98" spans="1:9">
      <c r="A98" s="575">
        <v>87</v>
      </c>
      <c r="B98" s="594" t="s">
        <v>2442</v>
      </c>
      <c r="C98" s="577">
        <v>2014</v>
      </c>
      <c r="D98" s="1217" t="s">
        <v>2399</v>
      </c>
      <c r="E98" s="605">
        <v>6500</v>
      </c>
      <c r="F98" s="583">
        <v>24</v>
      </c>
      <c r="G98" s="580">
        <v>156000</v>
      </c>
      <c r="H98" s="592">
        <v>24</v>
      </c>
      <c r="I98" s="580">
        <v>156000</v>
      </c>
    </row>
    <row r="99" spans="1:9">
      <c r="A99" s="575">
        <v>88</v>
      </c>
      <c r="B99" s="594" t="s">
        <v>1314</v>
      </c>
      <c r="C99" s="577">
        <v>2014</v>
      </c>
      <c r="D99" s="1217" t="s">
        <v>12</v>
      </c>
      <c r="E99" s="605">
        <v>1625</v>
      </c>
      <c r="F99" s="583">
        <v>33</v>
      </c>
      <c r="G99" s="580">
        <v>53625</v>
      </c>
      <c r="H99" s="592">
        <v>33</v>
      </c>
      <c r="I99" s="580">
        <v>53625</v>
      </c>
    </row>
    <row r="100" spans="1:9">
      <c r="A100" s="575">
        <v>89</v>
      </c>
      <c r="B100" s="594" t="s">
        <v>2443</v>
      </c>
      <c r="C100" s="577">
        <v>2014</v>
      </c>
      <c r="D100" s="1217" t="s">
        <v>2399</v>
      </c>
      <c r="E100" s="605">
        <v>16250</v>
      </c>
      <c r="F100" s="583">
        <v>25</v>
      </c>
      <c r="G100" s="580">
        <v>406250</v>
      </c>
      <c r="H100" s="592">
        <v>25</v>
      </c>
      <c r="I100" s="580">
        <v>406250</v>
      </c>
    </row>
    <row r="101" spans="1:9">
      <c r="A101" s="575">
        <v>90</v>
      </c>
      <c r="B101" s="594" t="s">
        <v>2444</v>
      </c>
      <c r="C101" s="577">
        <v>2014</v>
      </c>
      <c r="D101" s="1217" t="s">
        <v>2399</v>
      </c>
      <c r="E101" s="605">
        <v>4550</v>
      </c>
      <c r="F101" s="583">
        <v>36</v>
      </c>
      <c r="G101" s="580">
        <v>163800</v>
      </c>
      <c r="H101" s="592">
        <v>36</v>
      </c>
      <c r="I101" s="580">
        <v>163800</v>
      </c>
    </row>
    <row r="102" spans="1:9">
      <c r="A102" s="575">
        <v>91</v>
      </c>
      <c r="B102" s="594" t="s">
        <v>2445</v>
      </c>
      <c r="C102" s="577">
        <v>2014</v>
      </c>
      <c r="D102" s="1217" t="s">
        <v>2399</v>
      </c>
      <c r="E102" s="605">
        <v>4550</v>
      </c>
      <c r="F102" s="583">
        <v>36</v>
      </c>
      <c r="G102" s="580">
        <v>163800</v>
      </c>
      <c r="H102" s="592">
        <v>36</v>
      </c>
      <c r="I102" s="580">
        <v>163800</v>
      </c>
    </row>
    <row r="103" spans="1:9">
      <c r="A103" s="575">
        <v>92</v>
      </c>
      <c r="B103" s="594" t="s">
        <v>2446</v>
      </c>
      <c r="C103" s="577">
        <v>2014</v>
      </c>
      <c r="D103" s="1217" t="s">
        <v>2399</v>
      </c>
      <c r="E103" s="605">
        <v>6500</v>
      </c>
      <c r="F103" s="583">
        <v>36</v>
      </c>
      <c r="G103" s="580">
        <v>234000</v>
      </c>
      <c r="H103" s="592">
        <v>36</v>
      </c>
      <c r="I103" s="580">
        <v>234000</v>
      </c>
    </row>
    <row r="104" spans="1:9">
      <c r="A104" s="575">
        <v>93</v>
      </c>
      <c r="B104" s="594" t="s">
        <v>2447</v>
      </c>
      <c r="C104" s="577">
        <v>2014</v>
      </c>
      <c r="D104" s="1217" t="s">
        <v>12</v>
      </c>
      <c r="E104" s="605">
        <v>1300</v>
      </c>
      <c r="F104" s="583">
        <v>25</v>
      </c>
      <c r="G104" s="580">
        <v>32500</v>
      </c>
      <c r="H104" s="592">
        <v>25</v>
      </c>
      <c r="I104" s="580">
        <v>32500</v>
      </c>
    </row>
    <row r="105" spans="1:9">
      <c r="A105" s="575">
        <v>94</v>
      </c>
      <c r="B105" s="594" t="s">
        <v>2448</v>
      </c>
      <c r="C105" s="577">
        <v>2014</v>
      </c>
      <c r="D105" s="1217" t="s">
        <v>2399</v>
      </c>
      <c r="E105" s="605">
        <v>3500</v>
      </c>
      <c r="F105" s="583">
        <v>18</v>
      </c>
      <c r="G105" s="580">
        <v>63000</v>
      </c>
      <c r="H105" s="592">
        <v>18</v>
      </c>
      <c r="I105" s="580">
        <v>63000</v>
      </c>
    </row>
    <row r="106" spans="1:9">
      <c r="A106" s="575">
        <v>95</v>
      </c>
      <c r="B106" s="594" t="s">
        <v>2449</v>
      </c>
      <c r="C106" s="577">
        <v>2014</v>
      </c>
      <c r="D106" s="1217" t="s">
        <v>2399</v>
      </c>
      <c r="E106" s="605">
        <v>19500</v>
      </c>
      <c r="F106" s="583">
        <v>8</v>
      </c>
      <c r="G106" s="580">
        <v>156000</v>
      </c>
      <c r="H106" s="592">
        <v>8</v>
      </c>
      <c r="I106" s="580">
        <v>156000</v>
      </c>
    </row>
    <row r="107" spans="1:9">
      <c r="A107" s="575">
        <v>96</v>
      </c>
      <c r="B107" s="595" t="s">
        <v>2450</v>
      </c>
      <c r="C107" s="577">
        <v>2014</v>
      </c>
      <c r="D107" s="1217" t="s">
        <v>2399</v>
      </c>
      <c r="E107" s="605">
        <v>4550</v>
      </c>
      <c r="F107" s="589">
        <v>3</v>
      </c>
      <c r="G107" s="580">
        <v>13650</v>
      </c>
      <c r="H107" s="584">
        <v>3</v>
      </c>
      <c r="I107" s="580">
        <v>13650</v>
      </c>
    </row>
    <row r="108" spans="1:9" ht="21">
      <c r="A108" s="597">
        <v>97</v>
      </c>
      <c r="B108" s="596" t="s">
        <v>2451</v>
      </c>
      <c r="C108" s="599">
        <v>2015</v>
      </c>
      <c r="D108" s="1218" t="s">
        <v>2399</v>
      </c>
      <c r="E108" s="613">
        <v>5200</v>
      </c>
      <c r="F108" s="620">
        <v>26</v>
      </c>
      <c r="G108" s="602">
        <v>135200</v>
      </c>
      <c r="H108" s="621">
        <v>26</v>
      </c>
      <c r="I108" s="602">
        <v>135200</v>
      </c>
    </row>
    <row r="109" spans="1:9" ht="21">
      <c r="A109" s="597">
        <v>98</v>
      </c>
      <c r="B109" s="594" t="s">
        <v>2452</v>
      </c>
      <c r="C109" s="599">
        <v>2015</v>
      </c>
      <c r="D109" s="1218" t="s">
        <v>2399</v>
      </c>
      <c r="E109" s="613">
        <v>4550</v>
      </c>
      <c r="F109" s="614">
        <v>12</v>
      </c>
      <c r="G109" s="602">
        <v>54600</v>
      </c>
      <c r="H109" s="615">
        <v>12</v>
      </c>
      <c r="I109" s="602">
        <v>54600</v>
      </c>
    </row>
    <row r="110" spans="1:9">
      <c r="A110" s="622">
        <v>99</v>
      </c>
      <c r="B110" s="595" t="s">
        <v>2453</v>
      </c>
      <c r="C110" s="579">
        <v>2015</v>
      </c>
      <c r="D110" s="1217" t="s">
        <v>2399</v>
      </c>
      <c r="E110" s="623">
        <v>32500</v>
      </c>
      <c r="F110" s="610">
        <v>6</v>
      </c>
      <c r="G110" s="585">
        <v>195000</v>
      </c>
      <c r="H110" s="611">
        <v>6</v>
      </c>
      <c r="I110" s="585">
        <v>195000</v>
      </c>
    </row>
    <row r="111" spans="1:9">
      <c r="A111" s="624">
        <v>100</v>
      </c>
      <c r="B111" s="625" t="s">
        <v>2454</v>
      </c>
      <c r="C111" s="583">
        <v>2015</v>
      </c>
      <c r="D111" s="1217" t="s">
        <v>2399</v>
      </c>
      <c r="E111" s="605">
        <v>6500</v>
      </c>
      <c r="F111" s="610">
        <v>1</v>
      </c>
      <c r="G111" s="609">
        <v>6500</v>
      </c>
      <c r="H111" s="611">
        <v>1</v>
      </c>
      <c r="I111" s="609">
        <v>6500</v>
      </c>
    </row>
    <row r="112" spans="1:9" ht="21">
      <c r="A112" s="625">
        <v>101</v>
      </c>
      <c r="B112" s="625" t="s">
        <v>2455</v>
      </c>
      <c r="C112" s="601">
        <v>2015</v>
      </c>
      <c r="D112" s="1218" t="s">
        <v>2399</v>
      </c>
      <c r="E112" s="613">
        <v>4550</v>
      </c>
      <c r="F112" s="614">
        <v>22</v>
      </c>
      <c r="G112" s="626">
        <v>100100</v>
      </c>
      <c r="H112" s="615">
        <v>22</v>
      </c>
      <c r="I112" s="626">
        <v>100100</v>
      </c>
    </row>
    <row r="113" spans="1:9" ht="21">
      <c r="A113" s="625">
        <v>102</v>
      </c>
      <c r="B113" s="625" t="s">
        <v>2456</v>
      </c>
      <c r="C113" s="589">
        <v>2015</v>
      </c>
      <c r="D113" s="1217" t="s">
        <v>2399</v>
      </c>
      <c r="E113" s="605">
        <v>1920</v>
      </c>
      <c r="F113" s="617">
        <v>15</v>
      </c>
      <c r="G113" s="609">
        <v>28800</v>
      </c>
      <c r="H113" s="618">
        <v>15</v>
      </c>
      <c r="I113" s="609">
        <v>28800</v>
      </c>
    </row>
    <row r="114" spans="1:9">
      <c r="A114" s="624">
        <v>103</v>
      </c>
      <c r="B114" s="625" t="s">
        <v>2457</v>
      </c>
      <c r="C114" s="579">
        <v>2015</v>
      </c>
      <c r="D114" s="1217" t="s">
        <v>2399</v>
      </c>
      <c r="E114" s="605">
        <v>2560</v>
      </c>
      <c r="F114" s="606">
        <v>2</v>
      </c>
      <c r="G114" s="609">
        <v>5120</v>
      </c>
      <c r="H114" s="607">
        <v>2</v>
      </c>
      <c r="I114" s="609">
        <v>5120</v>
      </c>
    </row>
    <row r="115" spans="1:9">
      <c r="A115" s="624">
        <v>104</v>
      </c>
      <c r="B115" s="625" t="s">
        <v>2458</v>
      </c>
      <c r="C115" s="583">
        <v>2016</v>
      </c>
      <c r="D115" s="1217" t="s">
        <v>2399</v>
      </c>
      <c r="E115" s="605">
        <v>1280</v>
      </c>
      <c r="F115" s="583">
        <v>2</v>
      </c>
      <c r="G115" s="609">
        <v>2560</v>
      </c>
      <c r="H115" s="592">
        <v>2</v>
      </c>
      <c r="I115" s="609">
        <v>2560</v>
      </c>
    </row>
    <row r="116" spans="1:9">
      <c r="A116" s="624">
        <v>105</v>
      </c>
      <c r="B116" s="625" t="s">
        <v>2459</v>
      </c>
      <c r="C116" s="583">
        <v>2016</v>
      </c>
      <c r="D116" s="1217" t="s">
        <v>2399</v>
      </c>
      <c r="E116" s="605">
        <v>1280</v>
      </c>
      <c r="F116" s="583">
        <v>1</v>
      </c>
      <c r="G116" s="609">
        <v>1280</v>
      </c>
      <c r="H116" s="592">
        <v>1</v>
      </c>
      <c r="I116" s="609">
        <v>1280</v>
      </c>
    </row>
    <row r="117" spans="1:9">
      <c r="A117" s="624">
        <v>106</v>
      </c>
      <c r="B117" s="625" t="s">
        <v>2460</v>
      </c>
      <c r="C117" s="583">
        <v>2016</v>
      </c>
      <c r="D117" s="1217" t="s">
        <v>2399</v>
      </c>
      <c r="E117" s="605">
        <v>1280</v>
      </c>
      <c r="F117" s="583">
        <v>1</v>
      </c>
      <c r="G117" s="609">
        <v>1280</v>
      </c>
      <c r="H117" s="592">
        <v>1</v>
      </c>
      <c r="I117" s="609">
        <v>1280</v>
      </c>
    </row>
    <row r="118" spans="1:9">
      <c r="A118" s="624">
        <v>107</v>
      </c>
      <c r="B118" s="625" t="s">
        <v>2461</v>
      </c>
      <c r="C118" s="583">
        <v>2016</v>
      </c>
      <c r="D118" s="1217" t="s">
        <v>2399</v>
      </c>
      <c r="E118" s="605">
        <v>1280</v>
      </c>
      <c r="F118" s="583">
        <v>1</v>
      </c>
      <c r="G118" s="609">
        <v>1280</v>
      </c>
      <c r="H118" s="592">
        <v>1</v>
      </c>
      <c r="I118" s="609">
        <v>1280</v>
      </c>
    </row>
    <row r="119" spans="1:9">
      <c r="A119" s="624">
        <v>108</v>
      </c>
      <c r="B119" s="625" t="s">
        <v>2462</v>
      </c>
      <c r="C119" s="583">
        <v>2016</v>
      </c>
      <c r="D119" s="1217" t="s">
        <v>2399</v>
      </c>
      <c r="E119" s="605">
        <v>790</v>
      </c>
      <c r="F119" s="583">
        <v>2</v>
      </c>
      <c r="G119" s="609">
        <v>1580</v>
      </c>
      <c r="H119" s="592">
        <v>2</v>
      </c>
      <c r="I119" s="609">
        <v>1580</v>
      </c>
    </row>
    <row r="120" spans="1:9">
      <c r="A120" s="624">
        <v>109</v>
      </c>
      <c r="B120" s="625" t="s">
        <v>2463</v>
      </c>
      <c r="C120" s="583">
        <v>2016</v>
      </c>
      <c r="D120" s="1217" t="s">
        <v>2399</v>
      </c>
      <c r="E120" s="605">
        <v>1185</v>
      </c>
      <c r="F120" s="583">
        <v>13</v>
      </c>
      <c r="G120" s="609">
        <v>15405</v>
      </c>
      <c r="H120" s="592">
        <v>13</v>
      </c>
      <c r="I120" s="609">
        <v>15405</v>
      </c>
    </row>
    <row r="121" spans="1:9">
      <c r="A121" s="624">
        <v>110</v>
      </c>
      <c r="B121" s="625" t="s">
        <v>2464</v>
      </c>
      <c r="C121" s="583">
        <v>2016</v>
      </c>
      <c r="D121" s="1217" t="s">
        <v>2399</v>
      </c>
      <c r="E121" s="605">
        <v>1580</v>
      </c>
      <c r="F121" s="583">
        <v>8</v>
      </c>
      <c r="G121" s="609">
        <v>12640</v>
      </c>
      <c r="H121" s="592">
        <v>8</v>
      </c>
      <c r="I121" s="609">
        <v>12640</v>
      </c>
    </row>
    <row r="122" spans="1:9">
      <c r="A122" s="624">
        <v>111</v>
      </c>
      <c r="B122" s="625" t="s">
        <v>2465</v>
      </c>
      <c r="C122" s="617">
        <v>2017</v>
      </c>
      <c r="D122" s="1217" t="s">
        <v>2399</v>
      </c>
      <c r="E122" s="605">
        <v>3950</v>
      </c>
      <c r="F122" s="617">
        <v>24</v>
      </c>
      <c r="G122" s="609">
        <v>94800</v>
      </c>
      <c r="H122" s="618">
        <v>24</v>
      </c>
      <c r="I122" s="609">
        <v>94800</v>
      </c>
    </row>
    <row r="123" spans="1:9">
      <c r="A123" s="624">
        <v>112</v>
      </c>
      <c r="B123" s="625" t="s">
        <v>2466</v>
      </c>
      <c r="C123" s="627">
        <v>2017</v>
      </c>
      <c r="D123" s="1217" t="s">
        <v>12</v>
      </c>
      <c r="E123" s="605">
        <v>130000</v>
      </c>
      <c r="F123" s="627">
        <v>1</v>
      </c>
      <c r="G123" s="609">
        <v>130000</v>
      </c>
      <c r="H123" s="628">
        <v>1</v>
      </c>
      <c r="I123" s="609">
        <v>130000</v>
      </c>
    </row>
    <row r="124" spans="1:9">
      <c r="A124" s="624">
        <v>113</v>
      </c>
      <c r="B124" s="625" t="s">
        <v>2467</v>
      </c>
      <c r="C124" s="627">
        <v>2018</v>
      </c>
      <c r="D124" s="1217" t="s">
        <v>12</v>
      </c>
      <c r="E124" s="605"/>
      <c r="F124" s="627">
        <v>95</v>
      </c>
      <c r="G124" s="609">
        <v>298146</v>
      </c>
      <c r="H124" s="628">
        <v>95</v>
      </c>
      <c r="I124" s="609">
        <v>298146</v>
      </c>
    </row>
    <row r="125" spans="1:9">
      <c r="A125" s="624">
        <v>114</v>
      </c>
      <c r="B125" s="625" t="s">
        <v>2467</v>
      </c>
      <c r="C125" s="627">
        <v>2019</v>
      </c>
      <c r="D125" s="1217" t="s">
        <v>12</v>
      </c>
      <c r="E125" s="605"/>
      <c r="F125" s="627">
        <v>154</v>
      </c>
      <c r="G125" s="609">
        <v>67100</v>
      </c>
      <c r="H125" s="628">
        <v>154</v>
      </c>
      <c r="I125" s="609">
        <v>67100</v>
      </c>
    </row>
    <row r="126" spans="1:9">
      <c r="A126" s="624">
        <v>115</v>
      </c>
      <c r="B126" s="625" t="s">
        <v>2467</v>
      </c>
      <c r="C126" s="627">
        <v>2020</v>
      </c>
      <c r="D126" s="1217" t="s">
        <v>12</v>
      </c>
      <c r="E126" s="605"/>
      <c r="F126" s="627">
        <v>13</v>
      </c>
      <c r="G126" s="609">
        <v>24500</v>
      </c>
      <c r="H126" s="628">
        <v>13</v>
      </c>
      <c r="I126" s="609">
        <v>24500</v>
      </c>
    </row>
    <row r="127" spans="1:9" ht="21">
      <c r="A127" s="624">
        <v>116</v>
      </c>
      <c r="B127" s="625" t="s">
        <v>2468</v>
      </c>
      <c r="C127" s="627">
        <v>2019</v>
      </c>
      <c r="D127" s="1217" t="s">
        <v>12</v>
      </c>
      <c r="E127" s="605">
        <v>169000</v>
      </c>
      <c r="F127" s="627">
        <v>1</v>
      </c>
      <c r="G127" s="609">
        <v>169000</v>
      </c>
      <c r="H127" s="628">
        <v>1</v>
      </c>
      <c r="I127" s="609">
        <v>169000</v>
      </c>
    </row>
    <row r="128" spans="1:9">
      <c r="A128" s="624">
        <v>117</v>
      </c>
      <c r="B128" s="625" t="s">
        <v>2469</v>
      </c>
      <c r="C128" s="627">
        <v>2019</v>
      </c>
      <c r="D128" s="1217" t="s">
        <v>12</v>
      </c>
      <c r="E128" s="605">
        <v>40000</v>
      </c>
      <c r="F128" s="627">
        <v>4</v>
      </c>
      <c r="G128" s="609">
        <v>160000</v>
      </c>
      <c r="H128" s="628">
        <v>4</v>
      </c>
      <c r="I128" s="609">
        <v>160000</v>
      </c>
    </row>
    <row r="129" spans="1:9">
      <c r="A129" s="624">
        <v>118</v>
      </c>
      <c r="B129" s="625" t="s">
        <v>2470</v>
      </c>
      <c r="C129" s="627">
        <v>2019</v>
      </c>
      <c r="D129" s="1217" t="s">
        <v>12</v>
      </c>
      <c r="E129" s="605">
        <v>16250</v>
      </c>
      <c r="F129" s="627">
        <v>2</v>
      </c>
      <c r="G129" s="609">
        <v>32500</v>
      </c>
      <c r="H129" s="628">
        <v>2</v>
      </c>
      <c r="I129" s="609">
        <v>32500</v>
      </c>
    </row>
    <row r="130" spans="1:9">
      <c r="A130" s="624">
        <v>119</v>
      </c>
      <c r="B130" s="625" t="s">
        <v>184</v>
      </c>
      <c r="C130" s="627">
        <v>2019</v>
      </c>
      <c r="D130" s="1217" t="s">
        <v>12</v>
      </c>
      <c r="E130" s="605">
        <v>7000</v>
      </c>
      <c r="F130" s="627">
        <v>36</v>
      </c>
      <c r="G130" s="609">
        <v>252000</v>
      </c>
      <c r="H130" s="628">
        <v>36</v>
      </c>
      <c r="I130" s="609">
        <v>252000</v>
      </c>
    </row>
    <row r="131" spans="1:9">
      <c r="A131" s="624">
        <v>120</v>
      </c>
      <c r="B131" s="625" t="s">
        <v>333</v>
      </c>
      <c r="C131" s="627">
        <v>2022</v>
      </c>
      <c r="D131" s="1217" t="s">
        <v>12</v>
      </c>
      <c r="E131" s="605">
        <v>50000</v>
      </c>
      <c r="F131" s="627">
        <v>1</v>
      </c>
      <c r="G131" s="609">
        <v>50000</v>
      </c>
      <c r="H131" s="628">
        <v>1</v>
      </c>
      <c r="I131" s="609">
        <v>50000</v>
      </c>
    </row>
    <row r="132" spans="1:9">
      <c r="A132" s="624">
        <v>121</v>
      </c>
      <c r="B132" s="625" t="s">
        <v>2471</v>
      </c>
      <c r="C132" s="627">
        <v>2022</v>
      </c>
      <c r="D132" s="1217" t="s">
        <v>12</v>
      </c>
      <c r="E132" s="605">
        <v>30000</v>
      </c>
      <c r="F132" s="627">
        <v>1</v>
      </c>
      <c r="G132" s="609">
        <v>30000</v>
      </c>
      <c r="H132" s="628">
        <v>1</v>
      </c>
      <c r="I132" s="609">
        <v>30000</v>
      </c>
    </row>
    <row r="133" spans="1:9">
      <c r="A133" s="624">
        <v>122</v>
      </c>
      <c r="B133" s="625" t="s">
        <v>2472</v>
      </c>
      <c r="C133" s="627">
        <v>2022</v>
      </c>
      <c r="D133" s="1217" t="s">
        <v>12</v>
      </c>
      <c r="E133" s="605">
        <v>15000</v>
      </c>
      <c r="F133" s="627">
        <v>2</v>
      </c>
      <c r="G133" s="609">
        <v>30000</v>
      </c>
      <c r="H133" s="628">
        <v>2</v>
      </c>
      <c r="I133" s="609">
        <v>30000</v>
      </c>
    </row>
    <row r="134" spans="1:9">
      <c r="A134" s="624">
        <v>123</v>
      </c>
      <c r="B134" s="625" t="s">
        <v>2473</v>
      </c>
      <c r="C134" s="627">
        <v>2022</v>
      </c>
      <c r="D134" s="1217" t="s">
        <v>12</v>
      </c>
      <c r="E134" s="605">
        <v>25000</v>
      </c>
      <c r="F134" s="627">
        <v>1</v>
      </c>
      <c r="G134" s="609">
        <v>25000</v>
      </c>
      <c r="H134" s="628">
        <v>1</v>
      </c>
      <c r="I134" s="609">
        <v>25000</v>
      </c>
    </row>
    <row r="135" spans="1:9">
      <c r="A135" s="624">
        <v>124</v>
      </c>
      <c r="B135" s="625" t="s">
        <v>204</v>
      </c>
      <c r="C135" s="627">
        <v>2022</v>
      </c>
      <c r="D135" s="1217" t="s">
        <v>12</v>
      </c>
      <c r="E135" s="605">
        <v>10000</v>
      </c>
      <c r="F135" s="627">
        <v>1</v>
      </c>
      <c r="G135" s="609">
        <v>10000</v>
      </c>
      <c r="H135" s="628">
        <v>1</v>
      </c>
      <c r="I135" s="609">
        <v>10000</v>
      </c>
    </row>
    <row r="136" spans="1:9">
      <c r="A136" s="624">
        <v>125</v>
      </c>
      <c r="B136" s="625" t="s">
        <v>2474</v>
      </c>
      <c r="C136" s="627">
        <v>2022</v>
      </c>
      <c r="D136" s="1217" t="s">
        <v>12</v>
      </c>
      <c r="E136" s="605">
        <v>10000</v>
      </c>
      <c r="F136" s="627">
        <v>1</v>
      </c>
      <c r="G136" s="609">
        <v>10000</v>
      </c>
      <c r="H136" s="628">
        <v>1</v>
      </c>
      <c r="I136" s="609">
        <v>10000</v>
      </c>
    </row>
    <row r="137" spans="1:9">
      <c r="A137" s="624">
        <v>126</v>
      </c>
      <c r="B137" s="625" t="s">
        <v>2416</v>
      </c>
      <c r="C137" s="627">
        <v>2022</v>
      </c>
      <c r="D137" s="1217" t="s">
        <v>12</v>
      </c>
      <c r="E137" s="605">
        <v>25000</v>
      </c>
      <c r="F137" s="627">
        <v>1</v>
      </c>
      <c r="G137" s="609">
        <v>25000</v>
      </c>
      <c r="H137" s="628">
        <v>1</v>
      </c>
      <c r="I137" s="609">
        <v>25000</v>
      </c>
    </row>
    <row r="138" spans="1:9">
      <c r="A138" s="624">
        <v>127</v>
      </c>
      <c r="B138" s="625" t="s">
        <v>2475</v>
      </c>
      <c r="C138" s="627">
        <v>2022</v>
      </c>
      <c r="D138" s="1217" t="s">
        <v>12</v>
      </c>
      <c r="E138" s="605">
        <v>20000</v>
      </c>
      <c r="F138" s="627">
        <v>1</v>
      </c>
      <c r="G138" s="609">
        <v>20000</v>
      </c>
      <c r="H138" s="628">
        <v>1</v>
      </c>
      <c r="I138" s="609">
        <v>20000</v>
      </c>
    </row>
    <row r="139" spans="1:9">
      <c r="A139" s="624">
        <v>128</v>
      </c>
      <c r="B139" s="629" t="s">
        <v>2476</v>
      </c>
      <c r="C139" s="627">
        <v>2022</v>
      </c>
      <c r="D139" s="1217" t="s">
        <v>12</v>
      </c>
      <c r="E139" s="605">
        <v>10000</v>
      </c>
      <c r="F139" s="627">
        <v>10</v>
      </c>
      <c r="G139" s="609">
        <v>100000</v>
      </c>
      <c r="H139" s="628">
        <v>10</v>
      </c>
      <c r="I139" s="609">
        <v>100000</v>
      </c>
    </row>
    <row r="140" spans="1:9">
      <c r="A140" s="624">
        <v>129</v>
      </c>
      <c r="B140" s="625" t="s">
        <v>2477</v>
      </c>
      <c r="C140" s="627">
        <v>2022</v>
      </c>
      <c r="D140" s="1217" t="s">
        <v>12</v>
      </c>
      <c r="E140" s="605">
        <v>299990</v>
      </c>
      <c r="F140" s="627">
        <v>81</v>
      </c>
      <c r="G140" s="609">
        <v>299990</v>
      </c>
      <c r="H140" s="628">
        <v>81</v>
      </c>
      <c r="I140" s="609">
        <v>299990</v>
      </c>
    </row>
    <row r="141" spans="1:9">
      <c r="A141" s="624">
        <v>130</v>
      </c>
      <c r="B141" s="625" t="s">
        <v>2478</v>
      </c>
      <c r="C141" s="627">
        <v>2022</v>
      </c>
      <c r="D141" s="1217" t="s">
        <v>12</v>
      </c>
      <c r="E141" s="605">
        <v>30353</v>
      </c>
      <c r="F141" s="627">
        <v>1</v>
      </c>
      <c r="G141" s="609">
        <v>30353</v>
      </c>
      <c r="H141" s="628">
        <v>1</v>
      </c>
      <c r="I141" s="609">
        <v>30353</v>
      </c>
    </row>
    <row r="142" spans="1:9">
      <c r="A142" s="624">
        <v>131</v>
      </c>
      <c r="B142" s="625" t="s">
        <v>327</v>
      </c>
      <c r="C142" s="627">
        <v>2022</v>
      </c>
      <c r="D142" s="1217" t="s">
        <v>12</v>
      </c>
      <c r="E142" s="605">
        <v>46800</v>
      </c>
      <c r="F142" s="627">
        <v>2</v>
      </c>
      <c r="G142" s="609">
        <v>93600</v>
      </c>
      <c r="H142" s="628">
        <v>2</v>
      </c>
      <c r="I142" s="609">
        <v>93600</v>
      </c>
    </row>
    <row r="143" spans="1:9">
      <c r="A143" s="624">
        <v>132</v>
      </c>
      <c r="B143" s="625" t="s">
        <v>2479</v>
      </c>
      <c r="C143" s="577">
        <v>2022</v>
      </c>
      <c r="D143" s="1217" t="s">
        <v>12</v>
      </c>
      <c r="E143" s="605">
        <v>261000</v>
      </c>
      <c r="F143" s="577">
        <v>1</v>
      </c>
      <c r="G143" s="609">
        <v>261000</v>
      </c>
      <c r="H143" s="586">
        <v>1</v>
      </c>
      <c r="I143" s="609">
        <v>261000</v>
      </c>
    </row>
    <row r="144" spans="1:9">
      <c r="A144" s="624">
        <v>133</v>
      </c>
      <c r="B144" s="625" t="s">
        <v>2480</v>
      </c>
      <c r="C144" s="577">
        <v>2022</v>
      </c>
      <c r="D144" s="1217" t="s">
        <v>12</v>
      </c>
      <c r="E144" s="605">
        <v>112740</v>
      </c>
      <c r="F144" s="577">
        <v>1</v>
      </c>
      <c r="G144" s="609">
        <v>112740</v>
      </c>
      <c r="H144" s="586">
        <v>1</v>
      </c>
      <c r="I144" s="609">
        <v>112740</v>
      </c>
    </row>
    <row r="145" spans="1:10" ht="21">
      <c r="A145" s="624">
        <v>134</v>
      </c>
      <c r="B145" s="625" t="s">
        <v>2481</v>
      </c>
      <c r="C145" s="577">
        <v>2022</v>
      </c>
      <c r="D145" s="1217" t="s">
        <v>12</v>
      </c>
      <c r="E145" s="605">
        <v>92429</v>
      </c>
      <c r="F145" s="577">
        <v>7</v>
      </c>
      <c r="G145" s="609">
        <v>647000</v>
      </c>
      <c r="H145" s="586">
        <v>7</v>
      </c>
      <c r="I145" s="609">
        <v>647000</v>
      </c>
    </row>
    <row r="146" spans="1:10">
      <c r="A146" s="624">
        <v>135</v>
      </c>
      <c r="B146" s="625" t="s">
        <v>2480</v>
      </c>
      <c r="C146" s="630">
        <v>2023</v>
      </c>
      <c r="D146" s="631" t="s">
        <v>12</v>
      </c>
      <c r="E146" s="632">
        <v>93500</v>
      </c>
      <c r="F146" s="630">
        <v>1</v>
      </c>
      <c r="G146" s="633">
        <v>93500</v>
      </c>
      <c r="H146" s="630">
        <v>1</v>
      </c>
      <c r="I146" s="633">
        <v>93500</v>
      </c>
    </row>
    <row r="147" spans="1:10">
      <c r="A147" s="624">
        <v>136</v>
      </c>
      <c r="B147" s="625" t="s">
        <v>2482</v>
      </c>
      <c r="C147" s="630">
        <v>2023</v>
      </c>
      <c r="D147" s="631" t="s">
        <v>12</v>
      </c>
      <c r="E147" s="632">
        <v>18218</v>
      </c>
      <c r="F147" s="630">
        <v>2</v>
      </c>
      <c r="G147" s="633">
        <v>36435</v>
      </c>
      <c r="H147" s="630">
        <v>2</v>
      </c>
      <c r="I147" s="633">
        <v>36435</v>
      </c>
    </row>
    <row r="148" spans="1:10" ht="21">
      <c r="A148" s="624">
        <v>137</v>
      </c>
      <c r="B148" s="625" t="s">
        <v>2483</v>
      </c>
      <c r="C148" s="630">
        <v>2023</v>
      </c>
      <c r="D148" s="631" t="s">
        <v>12</v>
      </c>
      <c r="E148" s="632">
        <v>40000</v>
      </c>
      <c r="F148" s="630">
        <v>1</v>
      </c>
      <c r="G148" s="633">
        <v>40000</v>
      </c>
      <c r="H148" s="630">
        <v>1</v>
      </c>
      <c r="I148" s="633">
        <v>40000</v>
      </c>
    </row>
    <row r="149" spans="1:10">
      <c r="A149" s="624">
        <v>138</v>
      </c>
      <c r="B149" s="625" t="s">
        <v>2484</v>
      </c>
      <c r="C149" s="630">
        <v>2023</v>
      </c>
      <c r="D149" s="631" t="s">
        <v>12</v>
      </c>
      <c r="E149" s="632">
        <v>10000</v>
      </c>
      <c r="F149" s="630">
        <v>1</v>
      </c>
      <c r="G149" s="633">
        <v>10000</v>
      </c>
      <c r="H149" s="630">
        <v>1</v>
      </c>
      <c r="I149" s="633">
        <v>10000</v>
      </c>
    </row>
    <row r="150" spans="1:10">
      <c r="A150" s="624">
        <v>139</v>
      </c>
      <c r="B150" s="625" t="s">
        <v>2485</v>
      </c>
      <c r="C150" s="630">
        <v>2023</v>
      </c>
      <c r="D150" s="631" t="s">
        <v>12</v>
      </c>
      <c r="E150" s="632">
        <v>10000</v>
      </c>
      <c r="F150" s="630">
        <v>1</v>
      </c>
      <c r="G150" s="633">
        <v>10000</v>
      </c>
      <c r="H150" s="630">
        <v>1</v>
      </c>
      <c r="I150" s="633">
        <v>10000</v>
      </c>
    </row>
    <row r="151" spans="1:10">
      <c r="A151" s="624">
        <v>140</v>
      </c>
      <c r="B151" s="634" t="s">
        <v>2486</v>
      </c>
      <c r="C151" s="630">
        <v>2023</v>
      </c>
      <c r="D151" s="631" t="s">
        <v>12</v>
      </c>
      <c r="E151" s="632">
        <v>98000</v>
      </c>
      <c r="F151" s="630">
        <v>1</v>
      </c>
      <c r="G151" s="633">
        <v>98000</v>
      </c>
      <c r="H151" s="630">
        <v>1</v>
      </c>
      <c r="I151" s="633">
        <v>98000</v>
      </c>
    </row>
    <row r="152" spans="1:10">
      <c r="A152" s="624">
        <v>141</v>
      </c>
      <c r="B152" s="635" t="s">
        <v>2487</v>
      </c>
      <c r="C152" s="630">
        <v>2023</v>
      </c>
      <c r="D152" s="631" t="s">
        <v>12</v>
      </c>
      <c r="E152" s="632">
        <v>75000</v>
      </c>
      <c r="F152" s="630">
        <v>1</v>
      </c>
      <c r="G152" s="633">
        <v>75000</v>
      </c>
      <c r="H152" s="630">
        <v>1</v>
      </c>
      <c r="I152" s="633">
        <v>75000</v>
      </c>
    </row>
    <row r="153" spans="1:10">
      <c r="A153" s="624">
        <v>142</v>
      </c>
      <c r="B153" s="587" t="s">
        <v>2488</v>
      </c>
      <c r="C153" s="630">
        <v>2023</v>
      </c>
      <c r="D153" s="631" t="s">
        <v>12</v>
      </c>
      <c r="E153" s="632">
        <v>26500</v>
      </c>
      <c r="F153" s="630">
        <v>1</v>
      </c>
      <c r="G153" s="633">
        <v>26500</v>
      </c>
      <c r="H153" s="630">
        <v>1</v>
      </c>
      <c r="I153" s="633">
        <v>26500</v>
      </c>
    </row>
    <row r="154" spans="1:10">
      <c r="A154" s="624">
        <v>143</v>
      </c>
      <c r="B154" s="587" t="s">
        <v>2477</v>
      </c>
      <c r="C154" s="630">
        <v>2023</v>
      </c>
      <c r="D154" s="631" t="s">
        <v>12</v>
      </c>
      <c r="E154" s="632">
        <v>498730</v>
      </c>
      <c r="F154" s="630">
        <v>125</v>
      </c>
      <c r="G154" s="633">
        <v>498730</v>
      </c>
      <c r="H154" s="630">
        <v>125</v>
      </c>
      <c r="I154" s="633">
        <v>498730</v>
      </c>
    </row>
    <row r="155" spans="1:10">
      <c r="A155" s="636"/>
      <c r="B155" s="636" t="s">
        <v>635</v>
      </c>
      <c r="C155" s="637"/>
      <c r="D155" s="637"/>
      <c r="E155" s="638"/>
      <c r="F155" s="637" t="s">
        <v>2489</v>
      </c>
      <c r="G155" s="639">
        <v>15068870</v>
      </c>
      <c r="H155" s="640">
        <f>H154+H153+H152+H151+H146+H144+H143+H142+H141+H140+H139+H138+H137+H136+H135+H134+H133+H132+H131+H130+H129+H128+H127+H126+H125+H124+H123+H122+H121+H120+H119+H118+H117+H116+H115+H114+H113+H112+H111+H110+H109+H108+H107+H106+H105+H104+H103+H102+H101+H100+H99+H98+H97+H96+H95+H94+H93+H92+H91+H90+H89+H88+H87+H86+H85+H84+H83+H82+H81+H80+H79+H78+H77+H76+H75+H74+H73+H72+H71+H70+H69+H68+H67+H66+H65+H64+H63+H62+H61+H60+H59+H58+H57+H56+H55+H54+H53+H52+H51+H50+H49+H48+H47+H46+H45+H44+H43+H42+H41+H40+H39+H38+H37+H36+H35+H34+H33+H32+H31+H30+H29+H28+H27+H26+H25+H24+H23+H22+H21+H20+H19+H18+H17+H16+H15+H14+H13+H12+H147+H148+H149+H150+H145</f>
        <v>16108.5</v>
      </c>
      <c r="I155" s="639">
        <f>I154+I153+I152+I151+I146+I144+I143+I142+I141+I140+I139+I138+I137+I136+I135+I134+I133+I132+I131+I130+I129+I128+I127+I126+I125+I124+I123+I122+I121+I120+I119+I118+I117+I116+I115+I114+I113+I112+I111+I110+I109+I108+I107+I106+I105+I104+I103+I102++I101+I100+I99+I98+I97+I96+I95+I94+I93+I92+I91+I90+I89+I88+I87+I86+I85+I84++I83+I82+I81+I79+I78+I77+I75+I74+I73+I72+I71+I70+I69+I68+I67+I66+I65+I64+I63+I62+I61+I60+I59+I58+I57+I56+I55+I54+I53+I52+I51+I50+I49+I48+I47+I46+I45+I44+I43+I42+I41+I40+I39+I38+I37+I36+I35+I34+I33+I32+I31+I30+I29+I28+I27+I26+I25+I24+I22+I20+I19+I18+I16+K15+I14+I13+I12+I147+I148+I149+I150+I145</f>
        <v>15068870</v>
      </c>
    </row>
    <row r="158" spans="1:10" ht="15.75">
      <c r="B158" s="871" t="s">
        <v>3233</v>
      </c>
      <c r="C158" s="871"/>
      <c r="D158" s="871"/>
      <c r="E158" s="871"/>
      <c r="F158" s="871"/>
      <c r="G158" s="871"/>
      <c r="H158" s="871"/>
      <c r="I158" s="1216"/>
    </row>
    <row r="159" spans="1:10" ht="15.75">
      <c r="B159" s="1301" t="s">
        <v>984</v>
      </c>
      <c r="C159" s="1301"/>
      <c r="D159" s="1301"/>
      <c r="E159" s="1301"/>
      <c r="F159" s="1301"/>
      <c r="G159" s="1301"/>
      <c r="H159" s="1301"/>
      <c r="I159" s="1301"/>
      <c r="J159" s="1301"/>
    </row>
    <row r="160" spans="1:10" ht="15.75">
      <c r="B160" s="183" t="s">
        <v>985</v>
      </c>
      <c r="C160" s="183"/>
      <c r="D160" s="183"/>
      <c r="E160" s="183"/>
      <c r="F160" s="183"/>
      <c r="G160" s="183"/>
      <c r="H160" s="183"/>
      <c r="I160" s="183"/>
      <c r="J160" s="183"/>
    </row>
    <row r="161" spans="2:10" ht="15.75">
      <c r="B161" s="533" t="s">
        <v>630</v>
      </c>
      <c r="C161" s="533"/>
      <c r="D161" s="533"/>
      <c r="E161" s="533"/>
      <c r="F161" s="533"/>
      <c r="G161" s="533"/>
      <c r="H161" s="533"/>
      <c r="I161" s="533"/>
      <c r="J161" s="533"/>
    </row>
    <row r="162" spans="2:10" ht="15.75">
      <c r="B162" s="533"/>
      <c r="C162" s="533"/>
      <c r="D162" s="533"/>
      <c r="E162" s="533"/>
      <c r="F162" s="533"/>
      <c r="G162" s="533"/>
      <c r="H162" s="533"/>
      <c r="I162" s="533"/>
      <c r="J162" s="533"/>
    </row>
    <row r="163" spans="2:10" ht="25.5">
      <c r="B163" s="641" t="s">
        <v>631</v>
      </c>
      <c r="C163" s="641" t="s">
        <v>632</v>
      </c>
      <c r="D163" s="642" t="s">
        <v>633</v>
      </c>
      <c r="E163" s="643"/>
      <c r="F163" s="644"/>
      <c r="G163" s="642" t="s">
        <v>634</v>
      </c>
      <c r="H163" s="643"/>
      <c r="I163" s="643"/>
      <c r="J163" s="644"/>
    </row>
    <row r="164" spans="2:10">
      <c r="B164" s="645"/>
      <c r="C164" s="645"/>
      <c r="D164" s="641" t="s">
        <v>635</v>
      </c>
      <c r="E164" s="646" t="s">
        <v>636</v>
      </c>
      <c r="F164" s="647"/>
      <c r="G164" s="641" t="s">
        <v>635</v>
      </c>
      <c r="H164" s="646" t="s">
        <v>636</v>
      </c>
      <c r="I164" s="648"/>
      <c r="J164" s="647"/>
    </row>
    <row r="165" spans="2:10" ht="89.25">
      <c r="B165" s="649"/>
      <c r="C165" s="649"/>
      <c r="D165" s="649"/>
      <c r="E165" s="419" t="s">
        <v>637</v>
      </c>
      <c r="F165" s="419" t="s">
        <v>638</v>
      </c>
      <c r="G165" s="649"/>
      <c r="H165" s="419" t="s">
        <v>637</v>
      </c>
      <c r="I165" s="419" t="s">
        <v>638</v>
      </c>
      <c r="J165" s="419" t="s">
        <v>639</v>
      </c>
    </row>
    <row r="166" spans="2:10">
      <c r="B166" s="536">
        <v>1</v>
      </c>
      <c r="C166" s="536">
        <v>2</v>
      </c>
      <c r="D166" s="536">
        <v>3</v>
      </c>
      <c r="E166" s="536">
        <v>4</v>
      </c>
      <c r="F166" s="536">
        <v>5</v>
      </c>
      <c r="G166" s="536">
        <v>6</v>
      </c>
      <c r="H166" s="536">
        <v>7</v>
      </c>
      <c r="I166" s="536">
        <v>8</v>
      </c>
      <c r="J166" s="536">
        <v>9</v>
      </c>
    </row>
    <row r="167" spans="2:10" ht="26.25">
      <c r="B167" s="650" t="s">
        <v>2490</v>
      </c>
      <c r="C167" s="651">
        <v>90000800490</v>
      </c>
      <c r="D167" s="652">
        <v>353930</v>
      </c>
      <c r="E167" s="652">
        <v>353930</v>
      </c>
      <c r="F167" s="209"/>
      <c r="G167" s="209"/>
      <c r="H167" s="209"/>
      <c r="I167" s="209"/>
      <c r="J167" s="209"/>
    </row>
    <row r="168" spans="2:10" ht="15.75">
      <c r="B168" s="650"/>
      <c r="C168" s="651"/>
      <c r="D168" s="652"/>
      <c r="E168" s="652"/>
      <c r="F168" s="209"/>
      <c r="G168" s="209"/>
      <c r="H168" s="209"/>
      <c r="I168" s="209"/>
      <c r="J168" s="209"/>
    </row>
    <row r="169" spans="2:10" ht="15.75">
      <c r="B169" s="650"/>
      <c r="C169" s="651"/>
      <c r="D169" s="652"/>
      <c r="E169" s="652"/>
      <c r="F169" s="209"/>
      <c r="G169" s="209"/>
      <c r="H169" s="209"/>
      <c r="I169" s="209"/>
      <c r="J169" s="209"/>
    </row>
    <row r="170" spans="2:10" ht="15.75">
      <c r="B170" s="650"/>
      <c r="C170" s="651"/>
      <c r="D170" s="652"/>
      <c r="E170" s="652"/>
      <c r="F170" s="209"/>
      <c r="G170" s="209"/>
      <c r="H170" s="209"/>
      <c r="I170" s="209"/>
      <c r="J170" s="209"/>
    </row>
    <row r="171" spans="2:10" ht="15.75">
      <c r="B171" s="1458" t="s">
        <v>641</v>
      </c>
      <c r="C171" s="1459"/>
      <c r="D171" s="535">
        <f>SUM(D167:D167)</f>
        <v>353930</v>
      </c>
      <c r="E171" s="535">
        <v>353930</v>
      </c>
      <c r="F171" s="209"/>
      <c r="G171" s="209"/>
      <c r="H171" s="209"/>
      <c r="I171" s="209"/>
      <c r="J171" s="209"/>
    </row>
    <row r="175" spans="2:10" ht="15.75">
      <c r="B175" s="533" t="s">
        <v>642</v>
      </c>
      <c r="C175" s="533"/>
      <c r="D175" s="533"/>
      <c r="E175" s="533"/>
      <c r="F175" s="533"/>
      <c r="G175" s="533"/>
      <c r="H175" s="533"/>
      <c r="I175" s="533"/>
      <c r="J175" s="533"/>
    </row>
    <row r="176" spans="2:10" ht="15.75">
      <c r="B176" s="533"/>
      <c r="C176" s="533"/>
      <c r="D176" s="533"/>
      <c r="E176" s="533"/>
      <c r="F176" s="533"/>
      <c r="G176" s="533"/>
      <c r="H176" s="533"/>
      <c r="I176" s="533"/>
      <c r="J176" s="533"/>
    </row>
    <row r="177" spans="2:10" ht="15.75">
      <c r="B177" s="1460" t="s">
        <v>643</v>
      </c>
      <c r="C177" s="1460" t="s">
        <v>644</v>
      </c>
      <c r="D177" s="1463" t="s">
        <v>633</v>
      </c>
      <c r="E177" s="1463"/>
      <c r="F177" s="1463"/>
      <c r="G177" s="1488" t="s">
        <v>634</v>
      </c>
      <c r="H177" s="1489"/>
      <c r="I177" s="1489"/>
      <c r="J177" s="1490"/>
    </row>
    <row r="178" spans="2:10">
      <c r="B178" s="1461"/>
      <c r="C178" s="1461"/>
      <c r="D178" s="1460" t="s">
        <v>635</v>
      </c>
      <c r="E178" s="1464" t="s">
        <v>636</v>
      </c>
      <c r="F178" s="1464"/>
      <c r="G178" s="1460" t="s">
        <v>635</v>
      </c>
      <c r="H178" s="1464" t="s">
        <v>636</v>
      </c>
      <c r="I178" s="1464"/>
      <c r="J178" s="1464"/>
    </row>
    <row r="179" spans="2:10" ht="89.25">
      <c r="B179" s="1462"/>
      <c r="C179" s="1462"/>
      <c r="D179" s="1462"/>
      <c r="E179" s="419" t="s">
        <v>645</v>
      </c>
      <c r="F179" s="419" t="s">
        <v>646</v>
      </c>
      <c r="G179" s="1462"/>
      <c r="H179" s="419" t="s">
        <v>645</v>
      </c>
      <c r="I179" s="419" t="s">
        <v>646</v>
      </c>
      <c r="J179" s="419" t="s">
        <v>639</v>
      </c>
    </row>
    <row r="180" spans="2:10">
      <c r="B180" s="536">
        <v>1</v>
      </c>
      <c r="C180" s="536">
        <v>2</v>
      </c>
      <c r="D180" s="536">
        <v>3</v>
      </c>
      <c r="E180" s="536">
        <v>4</v>
      </c>
      <c r="F180" s="536">
        <v>5</v>
      </c>
      <c r="G180" s="536">
        <v>6</v>
      </c>
      <c r="H180" s="536">
        <v>7</v>
      </c>
      <c r="I180" s="536">
        <v>8</v>
      </c>
      <c r="J180" s="536">
        <v>9</v>
      </c>
    </row>
    <row r="181" spans="2:10" ht="28.5">
      <c r="B181" s="653" t="s">
        <v>2491</v>
      </c>
      <c r="C181" s="654" t="s">
        <v>2492</v>
      </c>
      <c r="D181" s="191">
        <v>76447</v>
      </c>
      <c r="E181" s="33">
        <v>76447</v>
      </c>
      <c r="F181" s="496"/>
      <c r="G181" s="496"/>
      <c r="H181" s="496"/>
      <c r="I181" s="209"/>
      <c r="J181" s="209"/>
    </row>
    <row r="182" spans="2:10" ht="28.5">
      <c r="B182" s="655" t="s">
        <v>2493</v>
      </c>
      <c r="C182" s="656" t="s">
        <v>1380</v>
      </c>
      <c r="D182" s="191">
        <v>155052</v>
      </c>
      <c r="E182" s="33">
        <v>155052</v>
      </c>
      <c r="F182" s="496"/>
      <c r="G182" s="496"/>
      <c r="H182" s="496"/>
      <c r="I182" s="209"/>
      <c r="J182" s="209"/>
    </row>
    <row r="183" spans="2:10" ht="42.75">
      <c r="B183" s="655" t="s">
        <v>2494</v>
      </c>
      <c r="C183" s="656" t="s">
        <v>2495</v>
      </c>
      <c r="D183" s="191">
        <v>5000</v>
      </c>
      <c r="E183" s="33">
        <v>5000</v>
      </c>
      <c r="F183" s="496"/>
      <c r="G183" s="496"/>
      <c r="H183" s="496"/>
      <c r="I183" s="209"/>
      <c r="J183" s="209"/>
    </row>
    <row r="184" spans="2:10" ht="15.75">
      <c r="B184" s="655"/>
      <c r="C184" s="656"/>
      <c r="D184" s="191"/>
      <c r="E184" s="33"/>
      <c r="F184" s="496"/>
      <c r="G184" s="496"/>
      <c r="H184" s="496"/>
      <c r="I184" s="209"/>
      <c r="J184" s="209"/>
    </row>
    <row r="185" spans="2:10" ht="15.75">
      <c r="B185" s="655"/>
      <c r="C185" s="656"/>
      <c r="D185" s="191"/>
      <c r="E185" s="33"/>
      <c r="F185" s="496"/>
      <c r="G185" s="496"/>
      <c r="H185" s="496"/>
      <c r="I185" s="209"/>
      <c r="J185" s="209"/>
    </row>
    <row r="186" spans="2:10" ht="15.75">
      <c r="B186" s="655"/>
      <c r="C186" s="656"/>
      <c r="D186" s="191"/>
      <c r="E186" s="33"/>
      <c r="F186" s="496"/>
      <c r="G186" s="496"/>
      <c r="H186" s="496"/>
      <c r="I186" s="209"/>
      <c r="J186" s="209"/>
    </row>
    <row r="187" spans="2:10" ht="15.75">
      <c r="B187" s="1458" t="s">
        <v>635</v>
      </c>
      <c r="C187" s="1459"/>
      <c r="D187" s="657">
        <f>D181+D182+D183</f>
        <v>236499</v>
      </c>
      <c r="E187" s="657">
        <f>SUM(E181:E186)</f>
        <v>236499</v>
      </c>
      <c r="F187" s="209"/>
      <c r="G187" s="209"/>
      <c r="H187" s="209"/>
      <c r="I187" s="209"/>
      <c r="J187" s="209"/>
    </row>
    <row r="192" spans="2:10">
      <c r="B192" s="119" t="s">
        <v>655</v>
      </c>
      <c r="C192" s="119"/>
      <c r="D192" s="119"/>
    </row>
    <row r="193" spans="1:8">
      <c r="B193" s="119" t="s">
        <v>656</v>
      </c>
      <c r="C193" s="119"/>
      <c r="D193" s="119"/>
    </row>
    <row r="194" spans="1:8">
      <c r="B194" s="119" t="s">
        <v>657</v>
      </c>
      <c r="C194" s="119"/>
      <c r="D194" s="119"/>
    </row>
    <row r="195" spans="1:8">
      <c r="B195" s="119" t="s">
        <v>658</v>
      </c>
      <c r="C195" s="119"/>
      <c r="D195" s="119"/>
    </row>
    <row r="196" spans="1:8">
      <c r="B196" s="119" t="s">
        <v>1381</v>
      </c>
      <c r="C196" s="119"/>
      <c r="D196" s="119"/>
    </row>
    <row r="197" spans="1:8">
      <c r="B197" s="44"/>
      <c r="C197" s="44"/>
      <c r="D197" s="44"/>
    </row>
    <row r="198" spans="1:8">
      <c r="B198" s="120" t="s">
        <v>660</v>
      </c>
      <c r="C198" s="120"/>
      <c r="D198" s="120"/>
    </row>
    <row r="199" spans="1:8">
      <c r="A199" s="658"/>
      <c r="B199" s="658"/>
      <c r="C199" s="658"/>
      <c r="D199" s="658"/>
      <c r="E199" s="658"/>
      <c r="F199" s="658"/>
      <c r="G199" s="658"/>
      <c r="H199" s="658"/>
    </row>
    <row r="200" spans="1:8" ht="25.5" customHeight="1">
      <c r="A200" s="1498" t="s">
        <v>1</v>
      </c>
      <c r="B200" s="1499" t="s">
        <v>661</v>
      </c>
      <c r="C200" s="1499" t="s">
        <v>662</v>
      </c>
      <c r="D200" s="1499" t="s">
        <v>663</v>
      </c>
      <c r="E200" s="1501" t="s">
        <v>664</v>
      </c>
      <c r="F200" s="1502"/>
      <c r="G200" s="1497" t="s">
        <v>665</v>
      </c>
      <c r="H200" s="1497"/>
    </row>
    <row r="201" spans="1:8" ht="45">
      <c r="A201" s="1394"/>
      <c r="B201" s="1500"/>
      <c r="C201" s="1500"/>
      <c r="D201" s="1500"/>
      <c r="E201" s="343" t="s">
        <v>666</v>
      </c>
      <c r="F201" s="343" t="s">
        <v>667</v>
      </c>
      <c r="G201" s="344" t="s">
        <v>668</v>
      </c>
      <c r="H201" s="344" t="s">
        <v>669</v>
      </c>
    </row>
    <row r="202" spans="1:8">
      <c r="A202" s="345">
        <v>1</v>
      </c>
      <c r="B202" s="346">
        <v>2</v>
      </c>
      <c r="C202" s="346">
        <v>3</v>
      </c>
      <c r="D202" s="346">
        <v>4</v>
      </c>
      <c r="E202" s="347">
        <v>5</v>
      </c>
      <c r="F202" s="347">
        <v>6</v>
      </c>
      <c r="G202" s="348">
        <v>7</v>
      </c>
      <c r="H202" s="348">
        <v>8</v>
      </c>
    </row>
    <row r="203" spans="1:8" ht="22.5">
      <c r="A203" s="349">
        <v>1</v>
      </c>
      <c r="B203" s="350" t="s">
        <v>1382</v>
      </c>
      <c r="C203" s="351">
        <v>220185140252000</v>
      </c>
      <c r="D203" s="353" t="s">
        <v>1383</v>
      </c>
      <c r="E203" s="659">
        <v>202044</v>
      </c>
      <c r="F203" s="660">
        <v>202044</v>
      </c>
      <c r="G203" s="353">
        <v>0</v>
      </c>
      <c r="H203" s="353">
        <v>0</v>
      </c>
    </row>
    <row r="204" spans="1:8" ht="15.75">
      <c r="A204" s="349">
        <v>2</v>
      </c>
      <c r="B204" s="354"/>
      <c r="C204" s="355"/>
      <c r="D204" s="356"/>
      <c r="E204" s="357"/>
      <c r="F204" s="358"/>
      <c r="G204" s="356"/>
      <c r="H204" s="356"/>
    </row>
  </sheetData>
  <mergeCells count="24">
    <mergeCell ref="G200:H200"/>
    <mergeCell ref="B159:J159"/>
    <mergeCell ref="B187:C187"/>
    <mergeCell ref="A200:A201"/>
    <mergeCell ref="B200:B201"/>
    <mergeCell ref="C200:C201"/>
    <mergeCell ref="D200:D201"/>
    <mergeCell ref="E200:F200"/>
    <mergeCell ref="G1:I3"/>
    <mergeCell ref="B171:C171"/>
    <mergeCell ref="B177:B179"/>
    <mergeCell ref="C177:C179"/>
    <mergeCell ref="D177:F177"/>
    <mergeCell ref="G177:J177"/>
    <mergeCell ref="D178:D179"/>
    <mergeCell ref="E178:F178"/>
    <mergeCell ref="G178:G179"/>
    <mergeCell ref="H178:J178"/>
    <mergeCell ref="B10:B11"/>
    <mergeCell ref="C10:C11"/>
    <mergeCell ref="D10:D11"/>
    <mergeCell ref="E10:E11"/>
    <mergeCell ref="F10:G10"/>
    <mergeCell ref="H10:I10"/>
  </mergeCells>
  <pageMargins left="0.11811023622047245" right="0.11811023622047245" top="0.55118110236220474" bottom="0.33" header="0.31496062992125984" footer="0.31496062992125984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3"/>
  <sheetViews>
    <sheetView zoomScale="87" zoomScaleNormal="87" workbookViewId="0">
      <selection activeCell="A7" sqref="A7:XFD8"/>
    </sheetView>
  </sheetViews>
  <sheetFormatPr defaultRowHeight="15"/>
  <cols>
    <col min="1" max="1" width="4.42578125" customWidth="1"/>
    <col min="2" max="2" width="30.85546875" customWidth="1"/>
    <col min="3" max="3" width="12.85546875" customWidth="1"/>
    <col min="4" max="4" width="17.140625" customWidth="1"/>
    <col min="5" max="5" width="11" customWidth="1"/>
    <col min="7" max="7" width="10.42578125" customWidth="1"/>
    <col min="8" max="8" width="14.7109375" customWidth="1"/>
    <col min="9" max="9" width="17.85546875" customWidth="1"/>
    <col min="10" max="10" width="16.140625" customWidth="1"/>
  </cols>
  <sheetData>
    <row r="1" spans="1:10" ht="15" customHeight="1">
      <c r="G1" s="1117"/>
      <c r="H1" s="1235" t="s">
        <v>3196</v>
      </c>
      <c r="I1" s="1235"/>
      <c r="J1" s="1235"/>
    </row>
    <row r="2" spans="1:10" ht="30" customHeight="1">
      <c r="G2" s="1117"/>
      <c r="H2" s="1235"/>
      <c r="I2" s="1235"/>
      <c r="J2" s="1235"/>
    </row>
    <row r="3" spans="1:10">
      <c r="G3" s="1117"/>
      <c r="H3" s="1235"/>
      <c r="I3" s="1235"/>
      <c r="J3" s="1235"/>
    </row>
    <row r="5" spans="1:10">
      <c r="A5" s="661"/>
      <c r="B5" s="661"/>
      <c r="C5" s="662"/>
      <c r="D5" s="662"/>
      <c r="E5" s="663"/>
      <c r="F5" s="661"/>
      <c r="G5" s="663"/>
      <c r="H5" s="663"/>
      <c r="I5" s="661"/>
      <c r="J5" s="664"/>
    </row>
    <row r="6" spans="1:10" s="1113" customFormat="1">
      <c r="A6" s="1509" t="s">
        <v>3234</v>
      </c>
      <c r="B6" s="1509"/>
      <c r="C6" s="1509"/>
      <c r="D6" s="1509"/>
      <c r="E6" s="1509"/>
      <c r="F6" s="1112"/>
      <c r="G6" s="1112"/>
      <c r="H6" s="1112"/>
      <c r="I6" s="1112"/>
      <c r="J6" s="1112"/>
    </row>
    <row r="7" spans="1:10" s="1113" customFormat="1">
      <c r="A7" s="120" t="s">
        <v>714</v>
      </c>
      <c r="B7" s="120"/>
      <c r="C7" s="132"/>
      <c r="D7" s="132"/>
      <c r="E7" s="1114"/>
      <c r="F7" s="120"/>
      <c r="G7" s="1114"/>
      <c r="H7" s="1114"/>
      <c r="I7" s="120"/>
      <c r="J7" s="44"/>
    </row>
    <row r="8" spans="1:10" s="1113" customFormat="1">
      <c r="A8" s="1115" t="s">
        <v>715</v>
      </c>
      <c r="B8" s="1115"/>
      <c r="C8" s="1115"/>
      <c r="D8" s="1115"/>
      <c r="E8" s="1115"/>
      <c r="F8" s="1115"/>
      <c r="G8" s="1115"/>
      <c r="H8" s="1115"/>
      <c r="I8" s="1115"/>
      <c r="J8" s="44"/>
    </row>
    <row r="9" spans="1:10">
      <c r="A9" s="665"/>
      <c r="B9" s="665"/>
      <c r="C9" s="665"/>
      <c r="D9" s="665"/>
      <c r="E9" s="665"/>
      <c r="F9" s="665"/>
      <c r="G9" s="665"/>
      <c r="H9" s="665"/>
      <c r="I9" s="666"/>
      <c r="J9" s="664"/>
    </row>
    <row r="10" spans="1:10" ht="25.5" customHeight="1">
      <c r="A10" s="1323" t="s">
        <v>672</v>
      </c>
      <c r="B10" s="1323" t="s">
        <v>673</v>
      </c>
      <c r="C10" s="1323" t="s">
        <v>674</v>
      </c>
      <c r="D10" s="1323" t="s">
        <v>5</v>
      </c>
      <c r="E10" s="1323" t="s">
        <v>718</v>
      </c>
      <c r="F10" s="1326" t="s">
        <v>676</v>
      </c>
      <c r="G10" s="1328"/>
      <c r="H10" s="1326" t="s">
        <v>677</v>
      </c>
      <c r="I10" s="1328"/>
      <c r="J10" s="667"/>
    </row>
    <row r="11" spans="1:10" ht="42.75">
      <c r="A11" s="1325"/>
      <c r="B11" s="1325"/>
      <c r="C11" s="1325"/>
      <c r="D11" s="1325"/>
      <c r="E11" s="1325"/>
      <c r="F11" s="668" t="s">
        <v>678</v>
      </c>
      <c r="G11" s="669" t="s">
        <v>679</v>
      </c>
      <c r="H11" s="670" t="s">
        <v>719</v>
      </c>
      <c r="I11" s="185" t="s">
        <v>720</v>
      </c>
      <c r="J11" s="667"/>
    </row>
    <row r="12" spans="1:10" ht="18.75">
      <c r="A12" s="671"/>
      <c r="B12" s="1503" t="s">
        <v>2496</v>
      </c>
      <c r="C12" s="1504"/>
      <c r="D12" s="1504"/>
      <c r="E12" s="1504"/>
      <c r="F12" s="1504"/>
      <c r="G12" s="1504"/>
      <c r="H12" s="1504"/>
      <c r="I12" s="1505"/>
      <c r="J12" s="672"/>
    </row>
    <row r="13" spans="1:10" ht="33">
      <c r="A13" s="671">
        <v>1</v>
      </c>
      <c r="B13" s="673" t="s">
        <v>305</v>
      </c>
      <c r="C13" s="668">
        <v>1997</v>
      </c>
      <c r="D13" s="674" t="s">
        <v>12</v>
      </c>
      <c r="E13" s="675">
        <v>18589900</v>
      </c>
      <c r="F13" s="674">
        <v>1</v>
      </c>
      <c r="G13" s="675">
        <f>+F13*E13</f>
        <v>18589900</v>
      </c>
      <c r="H13" s="674">
        <f>+F13</f>
        <v>1</v>
      </c>
      <c r="I13" s="675">
        <f>E13*F13</f>
        <v>18589900</v>
      </c>
      <c r="J13" s="667"/>
    </row>
    <row r="14" spans="1:10" ht="18.75">
      <c r="A14" s="671"/>
      <c r="B14" s="1503" t="s">
        <v>2497</v>
      </c>
      <c r="C14" s="1504"/>
      <c r="D14" s="1504"/>
      <c r="E14" s="1504"/>
      <c r="F14" s="1504"/>
      <c r="G14" s="1504"/>
      <c r="H14" s="1504"/>
      <c r="I14" s="1505"/>
      <c r="J14" s="672"/>
    </row>
    <row r="15" spans="1:10" ht="18">
      <c r="A15" s="676">
        <v>2</v>
      </c>
      <c r="B15" s="676" t="s">
        <v>477</v>
      </c>
      <c r="C15" s="157">
        <v>2019</v>
      </c>
      <c r="D15" s="461" t="s">
        <v>12</v>
      </c>
      <c r="E15" s="677">
        <v>45000</v>
      </c>
      <c r="F15" s="676">
        <v>1</v>
      </c>
      <c r="G15" s="157">
        <v>45000</v>
      </c>
      <c r="H15" s="157">
        <v>1</v>
      </c>
      <c r="I15" s="676">
        <v>45000</v>
      </c>
      <c r="J15" s="667"/>
    </row>
    <row r="16" spans="1:10" ht="18">
      <c r="A16" s="676">
        <v>3</v>
      </c>
      <c r="B16" s="676" t="s">
        <v>2498</v>
      </c>
      <c r="C16" s="157">
        <v>2019</v>
      </c>
      <c r="D16" s="461" t="s">
        <v>12</v>
      </c>
      <c r="E16" s="677">
        <v>70000</v>
      </c>
      <c r="F16" s="676">
        <v>1</v>
      </c>
      <c r="G16" s="157">
        <v>70000</v>
      </c>
      <c r="H16" s="157">
        <v>1</v>
      </c>
      <c r="I16" s="676">
        <v>70000</v>
      </c>
      <c r="J16" s="667"/>
    </row>
    <row r="17" spans="1:10" ht="18">
      <c r="A17" s="676">
        <v>4</v>
      </c>
      <c r="B17" s="676" t="s">
        <v>746</v>
      </c>
      <c r="C17" s="157">
        <v>2019</v>
      </c>
      <c r="D17" s="461" t="s">
        <v>12</v>
      </c>
      <c r="E17" s="677">
        <v>16000</v>
      </c>
      <c r="F17" s="676">
        <v>1</v>
      </c>
      <c r="G17" s="157">
        <v>16000</v>
      </c>
      <c r="H17" s="157">
        <v>1</v>
      </c>
      <c r="I17" s="676">
        <v>16000</v>
      </c>
      <c r="J17" s="667"/>
    </row>
    <row r="18" spans="1:10" ht="18">
      <c r="A18" s="676">
        <v>5</v>
      </c>
      <c r="B18" s="676" t="s">
        <v>2499</v>
      </c>
      <c r="C18" s="157">
        <v>1969</v>
      </c>
      <c r="D18" s="461" t="s">
        <v>12</v>
      </c>
      <c r="E18" s="677">
        <v>15000</v>
      </c>
      <c r="F18" s="676">
        <v>1</v>
      </c>
      <c r="G18" s="157">
        <v>15000</v>
      </c>
      <c r="H18" s="157">
        <v>1</v>
      </c>
      <c r="I18" s="676">
        <v>15000</v>
      </c>
      <c r="J18" s="667"/>
    </row>
    <row r="19" spans="1:10" ht="18">
      <c r="A19" s="676">
        <v>6</v>
      </c>
      <c r="B19" s="676" t="s">
        <v>2500</v>
      </c>
      <c r="C19" s="157">
        <v>2019</v>
      </c>
      <c r="D19" s="461" t="s">
        <v>12</v>
      </c>
      <c r="E19" s="677">
        <v>30000</v>
      </c>
      <c r="F19" s="676">
        <v>1</v>
      </c>
      <c r="G19" s="157">
        <v>30000</v>
      </c>
      <c r="H19" s="157">
        <v>1</v>
      </c>
      <c r="I19" s="676">
        <v>30000</v>
      </c>
      <c r="J19" s="667"/>
    </row>
    <row r="20" spans="1:10" ht="18">
      <c r="A20" s="676">
        <v>7</v>
      </c>
      <c r="B20" s="676" t="s">
        <v>153</v>
      </c>
      <c r="C20" s="157">
        <v>2019</v>
      </c>
      <c r="D20" s="461" t="s">
        <v>12</v>
      </c>
      <c r="E20" s="677">
        <v>169000</v>
      </c>
      <c r="F20" s="676">
        <v>1</v>
      </c>
      <c r="G20" s="157">
        <v>169000</v>
      </c>
      <c r="H20" s="157">
        <v>1</v>
      </c>
      <c r="I20" s="676">
        <v>169000</v>
      </c>
      <c r="J20" s="667"/>
    </row>
    <row r="21" spans="1:10" ht="18">
      <c r="A21" s="676">
        <v>8</v>
      </c>
      <c r="B21" s="676" t="s">
        <v>2501</v>
      </c>
      <c r="C21" s="157">
        <v>2017</v>
      </c>
      <c r="D21" s="461" t="s">
        <v>12</v>
      </c>
      <c r="E21" s="677">
        <v>90000</v>
      </c>
      <c r="F21" s="676">
        <v>1</v>
      </c>
      <c r="G21" s="157">
        <v>90000</v>
      </c>
      <c r="H21" s="157">
        <v>1</v>
      </c>
      <c r="I21" s="676">
        <v>90000</v>
      </c>
      <c r="J21" s="667"/>
    </row>
    <row r="22" spans="1:10" ht="18">
      <c r="A22" s="676">
        <v>9</v>
      </c>
      <c r="B22" s="676" t="s">
        <v>2502</v>
      </c>
      <c r="C22" s="157">
        <v>2018</v>
      </c>
      <c r="D22" s="461" t="s">
        <v>183</v>
      </c>
      <c r="E22" s="678">
        <v>4000</v>
      </c>
      <c r="F22" s="676">
        <v>8</v>
      </c>
      <c r="G22" s="678">
        <v>32000</v>
      </c>
      <c r="H22" s="157">
        <v>8</v>
      </c>
      <c r="I22" s="676">
        <v>32000</v>
      </c>
      <c r="J22" s="667"/>
    </row>
    <row r="23" spans="1:10" ht="18">
      <c r="A23" s="679">
        <v>10</v>
      </c>
      <c r="B23" s="680" t="s">
        <v>2503</v>
      </c>
      <c r="C23" s="679">
        <v>2018</v>
      </c>
      <c r="D23" s="1200" t="s">
        <v>2504</v>
      </c>
      <c r="E23" s="681">
        <v>3500</v>
      </c>
      <c r="F23" s="679">
        <v>24</v>
      </c>
      <c r="G23" s="681">
        <v>84000</v>
      </c>
      <c r="H23" s="679">
        <v>24</v>
      </c>
      <c r="I23" s="679">
        <v>84000</v>
      </c>
      <c r="J23" s="667"/>
    </row>
    <row r="24" spans="1:10" ht="18">
      <c r="A24" s="679">
        <v>11</v>
      </c>
      <c r="B24" s="680" t="s">
        <v>2505</v>
      </c>
      <c r="C24" s="679">
        <v>2018</v>
      </c>
      <c r="D24" s="1200" t="s">
        <v>2504</v>
      </c>
      <c r="E24" s="681">
        <v>500</v>
      </c>
      <c r="F24" s="679">
        <v>8</v>
      </c>
      <c r="G24" s="681">
        <v>4000</v>
      </c>
      <c r="H24" s="679">
        <v>8</v>
      </c>
      <c r="I24" s="679">
        <v>4000</v>
      </c>
      <c r="J24" s="667"/>
    </row>
    <row r="25" spans="1:10" ht="18">
      <c r="A25" s="679">
        <v>12</v>
      </c>
      <c r="B25" s="680" t="s">
        <v>1931</v>
      </c>
      <c r="C25" s="679">
        <v>2018</v>
      </c>
      <c r="D25" s="1200" t="s">
        <v>2504</v>
      </c>
      <c r="E25" s="681">
        <v>7644</v>
      </c>
      <c r="F25" s="679">
        <v>60</v>
      </c>
      <c r="G25" s="681">
        <v>458640</v>
      </c>
      <c r="H25" s="679">
        <v>60</v>
      </c>
      <c r="I25" s="679">
        <v>458640</v>
      </c>
      <c r="J25" s="667"/>
    </row>
    <row r="26" spans="1:10" ht="18">
      <c r="A26" s="679">
        <v>13</v>
      </c>
      <c r="B26" s="680" t="s">
        <v>2506</v>
      </c>
      <c r="C26" s="679">
        <v>2018</v>
      </c>
      <c r="D26" s="1200" t="s">
        <v>2504</v>
      </c>
      <c r="E26" s="681">
        <v>22104</v>
      </c>
      <c r="F26" s="679">
        <v>6</v>
      </c>
      <c r="G26" s="681">
        <v>132624</v>
      </c>
      <c r="H26" s="679">
        <v>6</v>
      </c>
      <c r="I26" s="679">
        <v>132624</v>
      </c>
      <c r="J26" s="667"/>
    </row>
    <row r="27" spans="1:10" ht="18">
      <c r="A27" s="679">
        <v>14</v>
      </c>
      <c r="B27" s="680" t="s">
        <v>2507</v>
      </c>
      <c r="C27" s="679">
        <v>2018</v>
      </c>
      <c r="D27" s="1200" t="s">
        <v>2504</v>
      </c>
      <c r="E27" s="681">
        <v>4884</v>
      </c>
      <c r="F27" s="679">
        <v>8</v>
      </c>
      <c r="G27" s="681">
        <v>39072</v>
      </c>
      <c r="H27" s="679">
        <v>8</v>
      </c>
      <c r="I27" s="679">
        <v>39072</v>
      </c>
      <c r="J27" s="667"/>
    </row>
    <row r="28" spans="1:10" ht="18">
      <c r="A28" s="679">
        <v>15</v>
      </c>
      <c r="B28" s="680" t="s">
        <v>48</v>
      </c>
      <c r="C28" s="679">
        <v>2018</v>
      </c>
      <c r="D28" s="1200" t="s">
        <v>2504</v>
      </c>
      <c r="E28" s="681">
        <v>34176</v>
      </c>
      <c r="F28" s="679">
        <v>1</v>
      </c>
      <c r="G28" s="681">
        <v>34176</v>
      </c>
      <c r="H28" s="679">
        <v>1</v>
      </c>
      <c r="I28" s="679">
        <v>34176</v>
      </c>
      <c r="J28" s="667"/>
    </row>
    <row r="29" spans="1:10" ht="18">
      <c r="A29" s="679">
        <v>16</v>
      </c>
      <c r="B29" s="680" t="s">
        <v>2508</v>
      </c>
      <c r="C29" s="679">
        <v>2018</v>
      </c>
      <c r="D29" s="1200" t="s">
        <v>2504</v>
      </c>
      <c r="E29" s="681">
        <v>33744</v>
      </c>
      <c r="F29" s="679">
        <v>1</v>
      </c>
      <c r="G29" s="681">
        <v>33744</v>
      </c>
      <c r="H29" s="679">
        <v>1</v>
      </c>
      <c r="I29" s="679">
        <v>33744</v>
      </c>
      <c r="J29" s="667"/>
    </row>
    <row r="30" spans="1:10" ht="18">
      <c r="A30" s="679">
        <v>17</v>
      </c>
      <c r="B30" s="680" t="s">
        <v>721</v>
      </c>
      <c r="C30" s="679">
        <v>2018</v>
      </c>
      <c r="D30" s="1200" t="s">
        <v>2509</v>
      </c>
      <c r="E30" s="681">
        <v>55000</v>
      </c>
      <c r="F30" s="679">
        <v>2</v>
      </c>
      <c r="G30" s="681">
        <v>110000</v>
      </c>
      <c r="H30" s="679">
        <v>2</v>
      </c>
      <c r="I30" s="679">
        <v>110000</v>
      </c>
      <c r="J30" s="667"/>
    </row>
    <row r="31" spans="1:10" ht="18">
      <c r="A31" s="679">
        <v>18</v>
      </c>
      <c r="B31" s="679" t="s">
        <v>1929</v>
      </c>
      <c r="C31" s="679">
        <v>2018</v>
      </c>
      <c r="D31" s="1201" t="s">
        <v>2509</v>
      </c>
      <c r="E31" s="682">
        <v>297000</v>
      </c>
      <c r="F31" s="679">
        <v>1</v>
      </c>
      <c r="G31" s="682">
        <v>297000</v>
      </c>
      <c r="H31" s="679">
        <v>1</v>
      </c>
      <c r="I31" s="679">
        <v>297000</v>
      </c>
      <c r="J31" s="667"/>
    </row>
    <row r="32" spans="1:10" ht="18">
      <c r="A32" s="679">
        <v>19</v>
      </c>
      <c r="B32" s="679" t="s">
        <v>248</v>
      </c>
      <c r="C32" s="679">
        <v>2018</v>
      </c>
      <c r="D32" s="1201" t="s">
        <v>2510</v>
      </c>
      <c r="E32" s="679">
        <v>4290</v>
      </c>
      <c r="F32" s="679">
        <v>45</v>
      </c>
      <c r="G32" s="680">
        <v>193050</v>
      </c>
      <c r="H32" s="679">
        <v>45</v>
      </c>
      <c r="I32" s="679">
        <v>193050</v>
      </c>
      <c r="J32" s="667"/>
    </row>
    <row r="33" spans="1:10" ht="18">
      <c r="A33" s="683">
        <v>20</v>
      </c>
      <c r="B33" s="683" t="s">
        <v>2511</v>
      </c>
      <c r="C33" s="683">
        <v>2018</v>
      </c>
      <c r="D33" s="1219" t="s">
        <v>2509</v>
      </c>
      <c r="E33" s="683">
        <v>27000</v>
      </c>
      <c r="F33" s="683">
        <v>8</v>
      </c>
      <c r="G33" s="684">
        <v>216000</v>
      </c>
      <c r="H33" s="683">
        <v>8</v>
      </c>
      <c r="I33" s="683">
        <v>216000</v>
      </c>
      <c r="J33" s="667"/>
    </row>
    <row r="34" spans="1:10" ht="18">
      <c r="A34" s="683">
        <v>21</v>
      </c>
      <c r="B34" s="683" t="s">
        <v>2512</v>
      </c>
      <c r="C34" s="683">
        <v>2019</v>
      </c>
      <c r="D34" s="1219" t="s">
        <v>12</v>
      </c>
      <c r="E34" s="683">
        <v>13000</v>
      </c>
      <c r="F34" s="683">
        <v>10</v>
      </c>
      <c r="G34" s="684">
        <v>130000</v>
      </c>
      <c r="H34" s="683">
        <v>10</v>
      </c>
      <c r="I34" s="683">
        <v>130000</v>
      </c>
      <c r="J34" s="667"/>
    </row>
    <row r="35" spans="1:10" ht="18">
      <c r="A35" s="679">
        <v>22</v>
      </c>
      <c r="B35" s="679" t="s">
        <v>184</v>
      </c>
      <c r="C35" s="680">
        <v>2019</v>
      </c>
      <c r="D35" s="1200" t="s">
        <v>12</v>
      </c>
      <c r="E35" s="679">
        <v>7000</v>
      </c>
      <c r="F35" s="679">
        <v>40</v>
      </c>
      <c r="G35" s="679">
        <v>280000</v>
      </c>
      <c r="H35" s="679">
        <v>40</v>
      </c>
      <c r="I35" s="679">
        <v>280000</v>
      </c>
      <c r="J35" s="667"/>
    </row>
    <row r="36" spans="1:10" ht="18">
      <c r="A36" s="679">
        <v>23</v>
      </c>
      <c r="B36" s="679" t="s">
        <v>2513</v>
      </c>
      <c r="C36" s="680">
        <v>2020</v>
      </c>
      <c r="D36" s="1200" t="s">
        <v>12</v>
      </c>
      <c r="E36" s="680">
        <v>178000</v>
      </c>
      <c r="F36" s="680">
        <v>1</v>
      </c>
      <c r="G36" s="679">
        <v>178000</v>
      </c>
      <c r="H36" s="680">
        <v>1</v>
      </c>
      <c r="I36" s="679">
        <v>178000</v>
      </c>
      <c r="J36" s="667"/>
    </row>
    <row r="37" spans="1:10" ht="18">
      <c r="A37" s="679">
        <v>24</v>
      </c>
      <c r="B37" s="679" t="s">
        <v>2514</v>
      </c>
      <c r="C37" s="679">
        <v>2020</v>
      </c>
      <c r="D37" s="1200" t="s">
        <v>12</v>
      </c>
      <c r="E37" s="680">
        <v>41900</v>
      </c>
      <c r="F37" s="679">
        <v>1</v>
      </c>
      <c r="G37" s="679">
        <v>41900</v>
      </c>
      <c r="H37" s="679">
        <v>1</v>
      </c>
      <c r="I37" s="679">
        <v>41900</v>
      </c>
      <c r="J37" s="667"/>
    </row>
    <row r="38" spans="1:10" ht="18">
      <c r="A38" s="679">
        <v>25</v>
      </c>
      <c r="B38" s="679" t="s">
        <v>1929</v>
      </c>
      <c r="C38" s="679">
        <v>2021</v>
      </c>
      <c r="D38" s="1200" t="s">
        <v>12</v>
      </c>
      <c r="E38" s="680">
        <v>90000</v>
      </c>
      <c r="F38" s="679">
        <v>1</v>
      </c>
      <c r="G38" s="679">
        <v>90000</v>
      </c>
      <c r="H38" s="679">
        <v>1</v>
      </c>
      <c r="I38" s="679">
        <v>90000</v>
      </c>
      <c r="J38" s="667"/>
    </row>
    <row r="39" spans="1:10" ht="18">
      <c r="A39" s="683">
        <v>26</v>
      </c>
      <c r="B39" s="683" t="s">
        <v>2515</v>
      </c>
      <c r="C39" s="683">
        <v>2021</v>
      </c>
      <c r="D39" s="1200" t="s">
        <v>12</v>
      </c>
      <c r="E39" s="684">
        <v>29700</v>
      </c>
      <c r="F39" s="683">
        <v>1</v>
      </c>
      <c r="G39" s="683">
        <v>29700</v>
      </c>
      <c r="H39" s="683">
        <v>1</v>
      </c>
      <c r="I39" s="683">
        <v>29700</v>
      </c>
      <c r="J39" s="667"/>
    </row>
    <row r="40" spans="1:10" ht="18">
      <c r="A40" s="679">
        <v>27</v>
      </c>
      <c r="B40" s="679" t="s">
        <v>1034</v>
      </c>
      <c r="C40" s="679">
        <v>2020</v>
      </c>
      <c r="D40" s="1200" t="s">
        <v>12</v>
      </c>
      <c r="E40" s="680">
        <v>124000</v>
      </c>
      <c r="F40" s="679">
        <v>1</v>
      </c>
      <c r="G40" s="679">
        <v>124000</v>
      </c>
      <c r="H40" s="679">
        <v>1</v>
      </c>
      <c r="I40" s="679">
        <v>124000</v>
      </c>
      <c r="J40" s="667"/>
    </row>
    <row r="41" spans="1:10" ht="18">
      <c r="A41" s="683">
        <v>28</v>
      </c>
      <c r="B41" s="679" t="s">
        <v>2516</v>
      </c>
      <c r="C41" s="679">
        <v>2019</v>
      </c>
      <c r="D41" s="1200" t="s">
        <v>12</v>
      </c>
      <c r="E41" s="680">
        <v>182</v>
      </c>
      <c r="F41" s="679">
        <v>30</v>
      </c>
      <c r="G41" s="679">
        <v>5460</v>
      </c>
      <c r="H41" s="679">
        <v>30</v>
      </c>
      <c r="I41" s="679">
        <v>5460</v>
      </c>
      <c r="J41" s="667"/>
    </row>
    <row r="42" spans="1:10" ht="18">
      <c r="A42" s="679">
        <v>29</v>
      </c>
      <c r="B42" s="683" t="s">
        <v>2517</v>
      </c>
      <c r="C42" s="683">
        <v>2019</v>
      </c>
      <c r="D42" s="1200" t="s">
        <v>12</v>
      </c>
      <c r="E42" s="684">
        <v>143</v>
      </c>
      <c r="F42" s="683">
        <v>30</v>
      </c>
      <c r="G42" s="683">
        <v>4290</v>
      </c>
      <c r="H42" s="683">
        <v>30</v>
      </c>
      <c r="I42" s="683">
        <v>4290</v>
      </c>
      <c r="J42" s="667"/>
    </row>
    <row r="43" spans="1:10" ht="18">
      <c r="A43" s="679">
        <v>30</v>
      </c>
      <c r="B43" s="679" t="s">
        <v>726</v>
      </c>
      <c r="C43" s="679">
        <v>2019</v>
      </c>
      <c r="D43" s="1200" t="s">
        <v>12</v>
      </c>
      <c r="E43" s="680">
        <v>33</v>
      </c>
      <c r="F43" s="679">
        <v>30</v>
      </c>
      <c r="G43" s="679">
        <v>990</v>
      </c>
      <c r="H43" s="679">
        <v>30</v>
      </c>
      <c r="I43" s="685">
        <v>990</v>
      </c>
      <c r="J43" s="667"/>
    </row>
    <row r="44" spans="1:10" ht="18">
      <c r="A44" s="679">
        <v>31</v>
      </c>
      <c r="B44" s="683" t="s">
        <v>2518</v>
      </c>
      <c r="C44" s="683">
        <v>2019</v>
      </c>
      <c r="D44" s="1200" t="s">
        <v>12</v>
      </c>
      <c r="E44" s="684">
        <v>33</v>
      </c>
      <c r="F44" s="683">
        <v>30</v>
      </c>
      <c r="G44" s="683">
        <v>990</v>
      </c>
      <c r="H44" s="683">
        <v>30</v>
      </c>
      <c r="I44" s="683">
        <v>990</v>
      </c>
      <c r="J44" s="667"/>
    </row>
    <row r="45" spans="1:10" ht="18">
      <c r="A45" s="683">
        <v>32</v>
      </c>
      <c r="B45" s="679" t="s">
        <v>2519</v>
      </c>
      <c r="C45" s="679">
        <v>2019</v>
      </c>
      <c r="D45" s="1200" t="s">
        <v>12</v>
      </c>
      <c r="E45" s="680">
        <v>553</v>
      </c>
      <c r="F45" s="679">
        <v>5</v>
      </c>
      <c r="G45" s="679">
        <v>2765</v>
      </c>
      <c r="H45" s="679">
        <v>5</v>
      </c>
      <c r="I45" s="679">
        <v>2765</v>
      </c>
      <c r="J45" s="667"/>
    </row>
    <row r="46" spans="1:10" ht="18">
      <c r="A46" s="679">
        <v>33</v>
      </c>
      <c r="B46" s="679" t="s">
        <v>2520</v>
      </c>
      <c r="C46" s="679">
        <v>2019</v>
      </c>
      <c r="D46" s="1200" t="s">
        <v>12</v>
      </c>
      <c r="E46" s="680">
        <v>2715</v>
      </c>
      <c r="F46" s="679">
        <v>2</v>
      </c>
      <c r="G46" s="679">
        <v>5430</v>
      </c>
      <c r="H46" s="679">
        <v>2</v>
      </c>
      <c r="I46" s="679">
        <v>5430</v>
      </c>
      <c r="J46" s="667"/>
    </row>
    <row r="47" spans="1:10" ht="18">
      <c r="A47" s="679">
        <v>34</v>
      </c>
      <c r="B47" s="679" t="s">
        <v>2521</v>
      </c>
      <c r="C47" s="679">
        <v>2019</v>
      </c>
      <c r="D47" s="1200" t="s">
        <v>12</v>
      </c>
      <c r="E47" s="680">
        <v>780</v>
      </c>
      <c r="F47" s="679">
        <v>4</v>
      </c>
      <c r="G47" s="679">
        <v>3120</v>
      </c>
      <c r="H47" s="679">
        <v>4</v>
      </c>
      <c r="I47" s="679">
        <v>3120</v>
      </c>
      <c r="J47" s="667"/>
    </row>
    <row r="48" spans="1:10" ht="18">
      <c r="A48" s="679">
        <v>35</v>
      </c>
      <c r="B48" s="683" t="s">
        <v>2522</v>
      </c>
      <c r="C48" s="683">
        <v>2019</v>
      </c>
      <c r="D48" s="1200" t="s">
        <v>12</v>
      </c>
      <c r="E48" s="684">
        <v>715</v>
      </c>
      <c r="F48" s="683">
        <v>4</v>
      </c>
      <c r="G48" s="683">
        <v>2860</v>
      </c>
      <c r="H48" s="683">
        <v>4</v>
      </c>
      <c r="I48" s="679">
        <v>2860</v>
      </c>
      <c r="J48" s="667"/>
    </row>
    <row r="49" spans="1:10" ht="18">
      <c r="A49" s="679">
        <v>36</v>
      </c>
      <c r="B49" s="679" t="s">
        <v>2523</v>
      </c>
      <c r="C49" s="679">
        <v>2019</v>
      </c>
      <c r="D49" s="1200" t="s">
        <v>12</v>
      </c>
      <c r="E49" s="680">
        <v>390</v>
      </c>
      <c r="F49" s="679">
        <v>6</v>
      </c>
      <c r="G49" s="679">
        <v>2340</v>
      </c>
      <c r="H49" s="679">
        <v>6</v>
      </c>
      <c r="I49" s="679">
        <v>2340</v>
      </c>
      <c r="J49" s="667"/>
    </row>
    <row r="50" spans="1:10" ht="18">
      <c r="A50" s="679">
        <v>37</v>
      </c>
      <c r="B50" s="679" t="s">
        <v>2524</v>
      </c>
      <c r="C50" s="679">
        <v>2019</v>
      </c>
      <c r="D50" s="1200" t="s">
        <v>12</v>
      </c>
      <c r="E50" s="680">
        <v>130</v>
      </c>
      <c r="F50" s="679">
        <v>6</v>
      </c>
      <c r="G50" s="679">
        <v>780</v>
      </c>
      <c r="H50" s="679">
        <v>6</v>
      </c>
      <c r="I50" s="679">
        <v>780</v>
      </c>
      <c r="J50" s="667"/>
    </row>
    <row r="51" spans="1:10" ht="18">
      <c r="A51" s="679">
        <v>38</v>
      </c>
      <c r="B51" s="679" t="s">
        <v>2525</v>
      </c>
      <c r="C51" s="679">
        <v>2019</v>
      </c>
      <c r="D51" s="1200" t="s">
        <v>12</v>
      </c>
      <c r="E51" s="680">
        <v>52</v>
      </c>
      <c r="F51" s="679">
        <v>6</v>
      </c>
      <c r="G51" s="679">
        <v>312</v>
      </c>
      <c r="H51" s="679">
        <v>6</v>
      </c>
      <c r="I51" s="679">
        <v>312</v>
      </c>
      <c r="J51" s="667"/>
    </row>
    <row r="52" spans="1:10" ht="15.75">
      <c r="A52" s="679">
        <v>39</v>
      </c>
      <c r="B52" s="679" t="s">
        <v>2526</v>
      </c>
      <c r="C52" s="679">
        <v>2019</v>
      </c>
      <c r="D52" s="1200" t="s">
        <v>12</v>
      </c>
      <c r="E52" s="680">
        <v>260</v>
      </c>
      <c r="F52" s="679">
        <v>2</v>
      </c>
      <c r="G52" s="679">
        <v>520</v>
      </c>
      <c r="H52" s="679">
        <v>2</v>
      </c>
      <c r="I52" s="679">
        <v>520</v>
      </c>
      <c r="J52" s="686"/>
    </row>
    <row r="53" spans="1:10" ht="15.75">
      <c r="A53" s="687">
        <v>40</v>
      </c>
      <c r="B53" s="679" t="s">
        <v>2527</v>
      </c>
      <c r="C53" s="680">
        <v>2019</v>
      </c>
      <c r="D53" s="1200" t="s">
        <v>12</v>
      </c>
      <c r="E53" s="680">
        <v>455</v>
      </c>
      <c r="F53" s="680">
        <v>30</v>
      </c>
      <c r="G53" s="679">
        <v>13650</v>
      </c>
      <c r="H53" s="680">
        <v>30</v>
      </c>
      <c r="I53" s="679">
        <v>13650</v>
      </c>
      <c r="J53" s="686"/>
    </row>
    <row r="54" spans="1:10" ht="15.75">
      <c r="A54" s="679">
        <v>41</v>
      </c>
      <c r="B54" s="679" t="s">
        <v>1657</v>
      </c>
      <c r="C54" s="679">
        <v>2019</v>
      </c>
      <c r="D54" s="1200" t="s">
        <v>12</v>
      </c>
      <c r="E54" s="680">
        <v>325</v>
      </c>
      <c r="F54" s="679">
        <v>30</v>
      </c>
      <c r="G54" s="679">
        <v>9750</v>
      </c>
      <c r="H54" s="679">
        <v>30</v>
      </c>
      <c r="I54" s="679">
        <v>9750</v>
      </c>
      <c r="J54" s="686"/>
    </row>
    <row r="55" spans="1:10" ht="15.75">
      <c r="A55" s="685">
        <v>42</v>
      </c>
      <c r="B55" s="688" t="s">
        <v>746</v>
      </c>
      <c r="C55" s="685">
        <v>2021</v>
      </c>
      <c r="D55" s="1220" t="s">
        <v>2528</v>
      </c>
      <c r="E55" s="685">
        <v>14900</v>
      </c>
      <c r="F55" s="685">
        <v>1</v>
      </c>
      <c r="G55" s="685">
        <v>14900</v>
      </c>
      <c r="H55" s="685">
        <v>1</v>
      </c>
      <c r="I55" s="685">
        <v>14900</v>
      </c>
      <c r="J55" s="686"/>
    </row>
    <row r="56" spans="1:10" ht="15.75">
      <c r="A56" s="679">
        <v>43</v>
      </c>
      <c r="B56" s="680" t="s">
        <v>2529</v>
      </c>
      <c r="C56" s="679">
        <v>2021</v>
      </c>
      <c r="D56" s="1200" t="s">
        <v>12</v>
      </c>
      <c r="E56" s="679">
        <v>207000</v>
      </c>
      <c r="F56" s="679">
        <v>1</v>
      </c>
      <c r="G56" s="679">
        <v>207000</v>
      </c>
      <c r="H56" s="679">
        <v>1</v>
      </c>
      <c r="I56" s="679">
        <v>207000</v>
      </c>
      <c r="J56" s="686"/>
    </row>
    <row r="57" spans="1:10" ht="15.75">
      <c r="A57" s="679">
        <v>44</v>
      </c>
      <c r="B57" s="679" t="s">
        <v>2530</v>
      </c>
      <c r="C57" s="679">
        <v>2021</v>
      </c>
      <c r="D57" s="1201" t="s">
        <v>12</v>
      </c>
      <c r="E57" s="679">
        <v>168800</v>
      </c>
      <c r="F57" s="679">
        <v>1</v>
      </c>
      <c r="G57" s="679">
        <v>168800</v>
      </c>
      <c r="H57" s="680">
        <v>1</v>
      </c>
      <c r="I57" s="679">
        <v>168800</v>
      </c>
      <c r="J57" s="686"/>
    </row>
    <row r="58" spans="1:10" ht="15.75">
      <c r="A58" s="689">
        <v>45</v>
      </c>
      <c r="B58" s="679" t="s">
        <v>2531</v>
      </c>
      <c r="C58" s="679">
        <v>2021</v>
      </c>
      <c r="D58" s="1201" t="s">
        <v>341</v>
      </c>
      <c r="E58" s="679">
        <v>36923</v>
      </c>
      <c r="F58" s="679">
        <v>12</v>
      </c>
      <c r="G58" s="679">
        <v>443076</v>
      </c>
      <c r="H58" s="680">
        <v>12</v>
      </c>
      <c r="I58" s="679">
        <v>443076</v>
      </c>
      <c r="J58" s="686"/>
    </row>
    <row r="59" spans="1:10" ht="15.75">
      <c r="A59" s="689">
        <v>46</v>
      </c>
      <c r="B59" s="687" t="s">
        <v>2184</v>
      </c>
      <c r="C59" s="687">
        <v>2021</v>
      </c>
      <c r="D59" s="1221" t="s">
        <v>12</v>
      </c>
      <c r="E59" s="687">
        <v>32000</v>
      </c>
      <c r="F59" s="687">
        <v>1</v>
      </c>
      <c r="G59" s="687">
        <v>32000</v>
      </c>
      <c r="H59" s="690">
        <v>1</v>
      </c>
      <c r="I59" s="687">
        <v>32000</v>
      </c>
      <c r="J59" s="686"/>
    </row>
    <row r="60" spans="1:10" ht="15.75">
      <c r="A60" s="679">
        <v>47</v>
      </c>
      <c r="B60" s="679" t="s">
        <v>1605</v>
      </c>
      <c r="C60" s="679">
        <v>2022</v>
      </c>
      <c r="D60" s="1221" t="s">
        <v>12</v>
      </c>
      <c r="E60" s="679">
        <v>155000</v>
      </c>
      <c r="F60" s="679">
        <v>1</v>
      </c>
      <c r="G60" s="679">
        <v>155000</v>
      </c>
      <c r="H60" s="679">
        <v>1</v>
      </c>
      <c r="I60" s="679">
        <v>155000</v>
      </c>
      <c r="J60" s="686"/>
    </row>
    <row r="61" spans="1:10" ht="15.75">
      <c r="A61" s="679">
        <v>48</v>
      </c>
      <c r="B61" s="679" t="s">
        <v>2532</v>
      </c>
      <c r="C61" s="679">
        <v>2022</v>
      </c>
      <c r="D61" s="1221" t="s">
        <v>12</v>
      </c>
      <c r="E61" s="679">
        <v>119000</v>
      </c>
      <c r="F61" s="679">
        <v>1</v>
      </c>
      <c r="G61" s="679">
        <v>119000</v>
      </c>
      <c r="H61" s="679">
        <v>1</v>
      </c>
      <c r="I61" s="679">
        <v>119000</v>
      </c>
      <c r="J61" s="686"/>
    </row>
    <row r="62" spans="1:10" ht="15.75">
      <c r="A62" s="679">
        <v>49</v>
      </c>
      <c r="B62" s="679" t="s">
        <v>2533</v>
      </c>
      <c r="C62" s="679">
        <v>2022</v>
      </c>
      <c r="D62" s="1200" t="s">
        <v>2534</v>
      </c>
      <c r="E62" s="679">
        <v>21500</v>
      </c>
      <c r="F62" s="679">
        <v>1</v>
      </c>
      <c r="G62" s="679">
        <v>21500</v>
      </c>
      <c r="H62" s="679">
        <v>1</v>
      </c>
      <c r="I62" s="679">
        <v>21500</v>
      </c>
      <c r="J62" s="686"/>
    </row>
    <row r="63" spans="1:10" ht="15.75">
      <c r="A63" s="679">
        <v>50</v>
      </c>
      <c r="B63" s="679" t="s">
        <v>2535</v>
      </c>
      <c r="C63" s="679">
        <v>2022</v>
      </c>
      <c r="D63" s="1200" t="s">
        <v>2534</v>
      </c>
      <c r="E63" s="679">
        <v>45000</v>
      </c>
      <c r="F63" s="679">
        <v>1</v>
      </c>
      <c r="G63" s="679">
        <v>45000</v>
      </c>
      <c r="H63" s="679">
        <v>1</v>
      </c>
      <c r="I63" s="679">
        <v>45000</v>
      </c>
      <c r="J63" s="686"/>
    </row>
    <row r="64" spans="1:10" ht="15.75">
      <c r="A64" s="679">
        <v>51</v>
      </c>
      <c r="B64" s="679" t="s">
        <v>2536</v>
      </c>
      <c r="C64" s="679">
        <v>2022</v>
      </c>
      <c r="D64" s="1200" t="s">
        <v>2534</v>
      </c>
      <c r="E64" s="679">
        <v>32000</v>
      </c>
      <c r="F64" s="679">
        <v>1</v>
      </c>
      <c r="G64" s="679">
        <v>32000</v>
      </c>
      <c r="H64" s="679">
        <v>1</v>
      </c>
      <c r="I64" s="679">
        <v>32000</v>
      </c>
      <c r="J64" s="686"/>
    </row>
    <row r="65" spans="1:10" ht="15.75">
      <c r="A65" s="679">
        <v>52</v>
      </c>
      <c r="B65" s="679" t="s">
        <v>2537</v>
      </c>
      <c r="C65" s="679">
        <v>2022</v>
      </c>
      <c r="D65" s="1200" t="s">
        <v>2534</v>
      </c>
      <c r="E65" s="679">
        <v>6000</v>
      </c>
      <c r="F65" s="679">
        <v>5</v>
      </c>
      <c r="G65" s="679">
        <v>30000</v>
      </c>
      <c r="H65" s="679">
        <v>5</v>
      </c>
      <c r="I65" s="679">
        <v>30000</v>
      </c>
      <c r="J65" s="686"/>
    </row>
    <row r="66" spans="1:10" ht="15.75">
      <c r="A66" s="679">
        <v>53</v>
      </c>
      <c r="B66" s="679" t="s">
        <v>2538</v>
      </c>
      <c r="C66" s="679">
        <v>2022</v>
      </c>
      <c r="D66" s="1200" t="s">
        <v>2534</v>
      </c>
      <c r="E66" s="679">
        <v>10000</v>
      </c>
      <c r="F66" s="679">
        <v>1</v>
      </c>
      <c r="G66" s="679">
        <v>10000</v>
      </c>
      <c r="H66" s="679">
        <v>1</v>
      </c>
      <c r="I66" s="679">
        <v>10000</v>
      </c>
      <c r="J66" s="686"/>
    </row>
    <row r="67" spans="1:10" ht="15.75">
      <c r="A67" s="679">
        <v>54</v>
      </c>
      <c r="B67" s="679" t="s">
        <v>2539</v>
      </c>
      <c r="C67" s="679">
        <v>2022</v>
      </c>
      <c r="D67" s="1200" t="s">
        <v>2534</v>
      </c>
      <c r="E67" s="679">
        <v>180000</v>
      </c>
      <c r="F67" s="679">
        <v>1</v>
      </c>
      <c r="G67" s="679">
        <v>180000</v>
      </c>
      <c r="H67" s="679">
        <v>1</v>
      </c>
      <c r="I67" s="679">
        <v>180000</v>
      </c>
      <c r="J67" s="686"/>
    </row>
    <row r="68" spans="1:10" ht="15.75">
      <c r="A68" s="679">
        <v>55</v>
      </c>
      <c r="B68" s="679" t="s">
        <v>2539</v>
      </c>
      <c r="C68" s="679">
        <v>2022</v>
      </c>
      <c r="D68" s="1200" t="s">
        <v>2534</v>
      </c>
      <c r="E68" s="679">
        <v>210000</v>
      </c>
      <c r="F68" s="679">
        <v>1</v>
      </c>
      <c r="G68" s="679">
        <v>210000</v>
      </c>
      <c r="H68" s="679">
        <v>1</v>
      </c>
      <c r="I68" s="679">
        <v>210000</v>
      </c>
      <c r="J68" s="686"/>
    </row>
    <row r="69" spans="1:10" ht="15.75">
      <c r="A69" s="679">
        <v>56</v>
      </c>
      <c r="B69" s="679" t="s">
        <v>2540</v>
      </c>
      <c r="C69" s="679">
        <v>2022</v>
      </c>
      <c r="D69" s="1200" t="s">
        <v>2534</v>
      </c>
      <c r="E69" s="679">
        <v>210000</v>
      </c>
      <c r="F69" s="679">
        <v>1</v>
      </c>
      <c r="G69" s="679">
        <v>210000</v>
      </c>
      <c r="H69" s="679">
        <v>1</v>
      </c>
      <c r="I69" s="679">
        <v>210000</v>
      </c>
      <c r="J69" s="686"/>
    </row>
    <row r="70" spans="1:10" ht="15.75">
      <c r="A70" s="679">
        <v>57</v>
      </c>
      <c r="B70" s="679" t="s">
        <v>2541</v>
      </c>
      <c r="C70" s="679">
        <v>2022</v>
      </c>
      <c r="D70" s="1200" t="s">
        <v>2534</v>
      </c>
      <c r="E70" s="679">
        <v>270000</v>
      </c>
      <c r="F70" s="679">
        <v>1</v>
      </c>
      <c r="G70" s="679">
        <v>270000</v>
      </c>
      <c r="H70" s="679">
        <v>1</v>
      </c>
      <c r="I70" s="679">
        <v>270000</v>
      </c>
      <c r="J70" s="686"/>
    </row>
    <row r="71" spans="1:10" ht="15.75">
      <c r="A71" s="679">
        <v>58</v>
      </c>
      <c r="B71" s="679" t="s">
        <v>2542</v>
      </c>
      <c r="C71" s="679">
        <v>2022</v>
      </c>
      <c r="D71" s="1200" t="s">
        <v>2534</v>
      </c>
      <c r="E71" s="679">
        <v>180000</v>
      </c>
      <c r="F71" s="679">
        <v>1</v>
      </c>
      <c r="G71" s="679">
        <v>180000</v>
      </c>
      <c r="H71" s="679">
        <v>1</v>
      </c>
      <c r="I71" s="679">
        <v>180000</v>
      </c>
      <c r="J71" s="686"/>
    </row>
    <row r="72" spans="1:10" ht="15.75">
      <c r="A72" s="679">
        <v>59</v>
      </c>
      <c r="B72" s="679" t="s">
        <v>917</v>
      </c>
      <c r="C72" s="679">
        <v>2022</v>
      </c>
      <c r="D72" s="1200" t="s">
        <v>2534</v>
      </c>
      <c r="E72" s="679">
        <v>112740</v>
      </c>
      <c r="F72" s="679">
        <v>1</v>
      </c>
      <c r="G72" s="679">
        <v>112740</v>
      </c>
      <c r="H72" s="679">
        <v>1</v>
      </c>
      <c r="I72" s="679">
        <v>112740</v>
      </c>
      <c r="J72" s="686"/>
    </row>
    <row r="73" spans="1:10" ht="15.75">
      <c r="A73" s="679">
        <v>60</v>
      </c>
      <c r="B73" s="679" t="s">
        <v>344</v>
      </c>
      <c r="C73" s="679">
        <v>2022</v>
      </c>
      <c r="D73" s="1200" t="s">
        <v>2534</v>
      </c>
      <c r="E73" s="679">
        <v>261000</v>
      </c>
      <c r="F73" s="679">
        <v>1</v>
      </c>
      <c r="G73" s="679">
        <v>261000</v>
      </c>
      <c r="H73" s="679">
        <v>1</v>
      </c>
      <c r="I73" s="679">
        <v>261000</v>
      </c>
      <c r="J73" s="686"/>
    </row>
    <row r="74" spans="1:10" ht="15.75">
      <c r="A74" s="679">
        <v>61</v>
      </c>
      <c r="B74" s="679" t="s">
        <v>150</v>
      </c>
      <c r="C74" s="679">
        <v>2022</v>
      </c>
      <c r="D74" s="1200" t="s">
        <v>2534</v>
      </c>
      <c r="E74" s="679">
        <v>46800</v>
      </c>
      <c r="F74" s="679">
        <v>2</v>
      </c>
      <c r="G74" s="679">
        <v>93600</v>
      </c>
      <c r="H74" s="679">
        <v>2</v>
      </c>
      <c r="I74" s="679">
        <v>93600</v>
      </c>
      <c r="J74" s="686"/>
    </row>
    <row r="75" spans="1:10" ht="15.75">
      <c r="A75" s="679">
        <v>62</v>
      </c>
      <c r="B75" s="679" t="s">
        <v>1947</v>
      </c>
      <c r="C75" s="679">
        <v>2022</v>
      </c>
      <c r="D75" s="1200" t="s">
        <v>2534</v>
      </c>
      <c r="E75" s="679">
        <v>30353</v>
      </c>
      <c r="F75" s="679">
        <v>3</v>
      </c>
      <c r="G75" s="679">
        <v>91059</v>
      </c>
      <c r="H75" s="679">
        <v>3</v>
      </c>
      <c r="I75" s="679">
        <v>91059</v>
      </c>
      <c r="J75" s="686"/>
    </row>
    <row r="76" spans="1:10" ht="15.75">
      <c r="A76" s="679">
        <v>63</v>
      </c>
      <c r="B76" s="679" t="s">
        <v>2543</v>
      </c>
      <c r="C76" s="679">
        <v>2022</v>
      </c>
      <c r="D76" s="1200" t="s">
        <v>2534</v>
      </c>
      <c r="E76" s="679">
        <v>35000</v>
      </c>
      <c r="F76" s="679">
        <v>2</v>
      </c>
      <c r="G76" s="679">
        <v>70000</v>
      </c>
      <c r="H76" s="679">
        <v>2</v>
      </c>
      <c r="I76" s="679">
        <v>70000</v>
      </c>
      <c r="J76" s="686"/>
    </row>
    <row r="77" spans="1:10" ht="15.75">
      <c r="A77" s="679">
        <v>64</v>
      </c>
      <c r="B77" s="679" t="s">
        <v>2544</v>
      </c>
      <c r="C77" s="679">
        <v>2022</v>
      </c>
      <c r="D77" s="1200" t="s">
        <v>2534</v>
      </c>
      <c r="E77" s="679">
        <v>280000</v>
      </c>
      <c r="F77" s="679">
        <v>1</v>
      </c>
      <c r="G77" s="679">
        <v>280000</v>
      </c>
      <c r="H77" s="679">
        <v>1</v>
      </c>
      <c r="I77" s="679">
        <v>280000</v>
      </c>
      <c r="J77" s="686"/>
    </row>
    <row r="78" spans="1:10" ht="15.75">
      <c r="A78" s="679">
        <v>65</v>
      </c>
      <c r="B78" s="679" t="s">
        <v>2545</v>
      </c>
      <c r="C78" s="679">
        <v>2022</v>
      </c>
      <c r="D78" s="1200" t="s">
        <v>2534</v>
      </c>
      <c r="E78" s="679">
        <v>18000</v>
      </c>
      <c r="F78" s="679">
        <v>3</v>
      </c>
      <c r="G78" s="679">
        <v>54000</v>
      </c>
      <c r="H78" s="679">
        <v>3</v>
      </c>
      <c r="I78" s="679">
        <v>54000</v>
      </c>
      <c r="J78" s="686"/>
    </row>
    <row r="79" spans="1:10" ht="15.75">
      <c r="A79" s="679">
        <v>66</v>
      </c>
      <c r="B79" s="679" t="s">
        <v>721</v>
      </c>
      <c r="C79" s="679">
        <v>2023</v>
      </c>
      <c r="D79" s="1200" t="s">
        <v>2534</v>
      </c>
      <c r="E79" s="679">
        <v>170000</v>
      </c>
      <c r="F79" s="679">
        <v>1</v>
      </c>
      <c r="G79" s="679">
        <v>170000</v>
      </c>
      <c r="H79" s="679">
        <v>1</v>
      </c>
      <c r="I79" s="679">
        <v>170000</v>
      </c>
      <c r="J79" s="686"/>
    </row>
    <row r="80" spans="1:10" ht="15.75">
      <c r="A80" s="679">
        <v>67</v>
      </c>
      <c r="B80" s="679" t="s">
        <v>2546</v>
      </c>
      <c r="C80" s="679">
        <v>2023</v>
      </c>
      <c r="D80" s="1200" t="s">
        <v>2534</v>
      </c>
      <c r="E80" s="679">
        <v>200000</v>
      </c>
      <c r="F80" s="679">
        <v>1</v>
      </c>
      <c r="G80" s="679">
        <v>200000</v>
      </c>
      <c r="H80" s="679">
        <v>1</v>
      </c>
      <c r="I80" s="679">
        <v>200000</v>
      </c>
      <c r="J80" s="686"/>
    </row>
    <row r="81" spans="1:10" ht="15.75">
      <c r="A81" s="679">
        <v>68</v>
      </c>
      <c r="B81" s="679" t="s">
        <v>721</v>
      </c>
      <c r="C81" s="679">
        <v>2023</v>
      </c>
      <c r="D81" s="1200" t="s">
        <v>2534</v>
      </c>
      <c r="E81" s="679">
        <v>160000</v>
      </c>
      <c r="F81" s="679">
        <v>1</v>
      </c>
      <c r="G81" s="679">
        <v>160000</v>
      </c>
      <c r="H81" s="679">
        <v>1</v>
      </c>
      <c r="I81" s="679">
        <v>160000</v>
      </c>
      <c r="J81" s="686"/>
    </row>
    <row r="82" spans="1:10" ht="15.75">
      <c r="A82" s="679">
        <v>69</v>
      </c>
      <c r="B82" s="679" t="s">
        <v>2547</v>
      </c>
      <c r="C82" s="679">
        <v>2023</v>
      </c>
      <c r="D82" s="1200" t="s">
        <v>2534</v>
      </c>
      <c r="E82" s="679">
        <v>85000</v>
      </c>
      <c r="F82" s="679">
        <v>2</v>
      </c>
      <c r="G82" s="679">
        <v>170000</v>
      </c>
      <c r="H82" s="679">
        <v>2</v>
      </c>
      <c r="I82" s="679">
        <v>170000</v>
      </c>
      <c r="J82" s="686"/>
    </row>
    <row r="83" spans="1:10" ht="15.75">
      <c r="A83" s="679">
        <v>70</v>
      </c>
      <c r="B83" s="679" t="s">
        <v>2548</v>
      </c>
      <c r="C83" s="679">
        <v>2023</v>
      </c>
      <c r="D83" s="691" t="s">
        <v>12</v>
      </c>
      <c r="E83" s="679">
        <v>60000</v>
      </c>
      <c r="F83" s="679">
        <v>1</v>
      </c>
      <c r="G83" s="679">
        <v>60000</v>
      </c>
      <c r="H83" s="679">
        <v>1</v>
      </c>
      <c r="I83" s="679">
        <v>60000</v>
      </c>
      <c r="J83" s="686"/>
    </row>
    <row r="84" spans="1:10" ht="15.75">
      <c r="A84" s="6">
        <v>71</v>
      </c>
      <c r="B84" s="8" t="s">
        <v>2549</v>
      </c>
      <c r="C84" s="679">
        <v>2023</v>
      </c>
      <c r="D84" s="691" t="s">
        <v>12</v>
      </c>
      <c r="E84" s="679">
        <v>60000</v>
      </c>
      <c r="F84" s="679">
        <v>1</v>
      </c>
      <c r="G84" s="679">
        <v>60000</v>
      </c>
      <c r="H84" s="679">
        <v>1</v>
      </c>
      <c r="I84" s="679">
        <v>60000</v>
      </c>
      <c r="J84" s="686"/>
    </row>
    <row r="85" spans="1:10" ht="15.75">
      <c r="A85" s="6">
        <v>72</v>
      </c>
      <c r="B85" s="679" t="s">
        <v>2550</v>
      </c>
      <c r="C85" s="679">
        <v>2023</v>
      </c>
      <c r="D85" s="691" t="s">
        <v>12</v>
      </c>
      <c r="E85" s="679">
        <v>80000</v>
      </c>
      <c r="F85" s="679">
        <v>1</v>
      </c>
      <c r="G85" s="679">
        <v>80000</v>
      </c>
      <c r="H85" s="679">
        <v>1</v>
      </c>
      <c r="I85" s="679">
        <v>80000</v>
      </c>
      <c r="J85" s="686"/>
    </row>
    <row r="86" spans="1:10" ht="15.75">
      <c r="A86" s="6">
        <v>73</v>
      </c>
      <c r="B86" s="679" t="s">
        <v>2091</v>
      </c>
      <c r="C86" s="679">
        <v>2023</v>
      </c>
      <c r="D86" s="1200" t="s">
        <v>12</v>
      </c>
      <c r="E86" s="679">
        <v>49900</v>
      </c>
      <c r="F86" s="679">
        <v>1</v>
      </c>
      <c r="G86" s="679">
        <v>49900</v>
      </c>
      <c r="H86" s="679">
        <v>1</v>
      </c>
      <c r="I86" s="679">
        <v>49900</v>
      </c>
      <c r="J86" s="686"/>
    </row>
    <row r="87" spans="1:10" ht="15.75">
      <c r="A87" s="6">
        <v>74</v>
      </c>
      <c r="B87" s="679"/>
      <c r="C87" s="679"/>
      <c r="D87" s="679"/>
      <c r="E87" s="679"/>
      <c r="F87" s="679"/>
      <c r="G87" s="679"/>
      <c r="H87" s="679"/>
      <c r="I87" s="679"/>
      <c r="J87" s="686"/>
    </row>
    <row r="88" spans="1:10" ht="15.75">
      <c r="A88" s="6"/>
      <c r="B88" s="6"/>
      <c r="C88" s="6"/>
      <c r="D88" s="6"/>
      <c r="E88" s="6"/>
      <c r="F88" s="6"/>
      <c r="G88" s="6"/>
      <c r="H88" s="6"/>
      <c r="I88" s="6"/>
      <c r="J88" s="686"/>
    </row>
    <row r="89" spans="1:10" ht="15.75">
      <c r="A89" s="6"/>
      <c r="B89" s="8" t="s">
        <v>635</v>
      </c>
      <c r="C89" s="8"/>
      <c r="D89" s="693"/>
      <c r="E89" s="8"/>
      <c r="F89" s="8">
        <v>503</v>
      </c>
      <c r="G89" s="8">
        <f>SUM(G20:G88)</f>
        <v>7060738</v>
      </c>
      <c r="H89" s="8">
        <v>503</v>
      </c>
      <c r="I89" s="679">
        <f>SUM(I20:I88)</f>
        <v>7060738</v>
      </c>
      <c r="J89" s="686"/>
    </row>
    <row r="90" spans="1:10" ht="15.75">
      <c r="A90" s="686"/>
      <c r="B90" s="686"/>
      <c r="C90" s="686"/>
      <c r="D90" s="686"/>
      <c r="E90" s="686"/>
      <c r="F90" s="686"/>
      <c r="G90" s="686"/>
      <c r="H90" s="686"/>
      <c r="I90" s="686"/>
      <c r="J90" s="686"/>
    </row>
    <row r="91" spans="1:10" ht="15.75">
      <c r="A91" s="686"/>
      <c r="B91" s="686"/>
      <c r="C91" s="686"/>
      <c r="D91" s="686"/>
      <c r="E91" s="686"/>
      <c r="F91" s="686"/>
      <c r="G91" s="686"/>
      <c r="H91" s="686"/>
      <c r="I91" s="686"/>
      <c r="J91" s="686"/>
    </row>
    <row r="92" spans="1:10" s="1113" customFormat="1">
      <c r="A92" s="1112" t="s">
        <v>3236</v>
      </c>
      <c r="B92" s="1112"/>
      <c r="C92" s="1112"/>
      <c r="D92" s="1112"/>
      <c r="E92" s="1112"/>
      <c r="F92" s="1112"/>
      <c r="G92" s="1112"/>
      <c r="H92" s="1112"/>
      <c r="I92" s="1112"/>
      <c r="J92" s="1112"/>
    </row>
    <row r="93" spans="1:10" ht="15.75">
      <c r="B93" s="1301" t="s">
        <v>3235</v>
      </c>
      <c r="C93" s="1301"/>
      <c r="D93" s="1301"/>
      <c r="E93" s="1301"/>
      <c r="F93" s="1301"/>
      <c r="G93" s="1301"/>
      <c r="H93" s="1301"/>
      <c r="I93" s="1301"/>
      <c r="J93" s="1301"/>
    </row>
    <row r="94" spans="1:10" ht="15.75">
      <c r="B94" s="183" t="s">
        <v>985</v>
      </c>
      <c r="C94" s="183"/>
      <c r="D94" s="183"/>
      <c r="E94" s="183"/>
      <c r="F94" s="183"/>
      <c r="G94" s="183"/>
      <c r="H94" s="183"/>
      <c r="I94" s="183"/>
      <c r="J94" s="183"/>
    </row>
    <row r="95" spans="1:10" ht="15.75">
      <c r="B95" s="183"/>
      <c r="C95" s="183"/>
      <c r="D95" s="183"/>
      <c r="E95" s="183"/>
      <c r="F95" s="183"/>
      <c r="G95" s="183"/>
      <c r="H95" s="183"/>
    </row>
    <row r="98" spans="2:10" ht="15.75">
      <c r="B98" s="533" t="s">
        <v>1516</v>
      </c>
      <c r="C98" s="533"/>
      <c r="D98" s="533"/>
      <c r="E98" s="533"/>
      <c r="F98" s="533"/>
      <c r="G98" s="533"/>
      <c r="H98" s="533"/>
      <c r="I98" s="533"/>
      <c r="J98" s="533"/>
    </row>
    <row r="99" spans="2:10" ht="15.75">
      <c r="B99" s="1460" t="s">
        <v>631</v>
      </c>
      <c r="C99" s="1460" t="s">
        <v>644</v>
      </c>
      <c r="D99" s="1458" t="s">
        <v>633</v>
      </c>
      <c r="E99" s="1510"/>
      <c r="F99" s="1459"/>
      <c r="G99" s="1458" t="s">
        <v>634</v>
      </c>
      <c r="H99" s="1510"/>
      <c r="I99" s="1510"/>
      <c r="J99" s="1459"/>
    </row>
    <row r="100" spans="2:10">
      <c r="B100" s="1461"/>
      <c r="C100" s="1461"/>
      <c r="D100" s="1460" t="s">
        <v>635</v>
      </c>
      <c r="E100" s="1506" t="s">
        <v>636</v>
      </c>
      <c r="F100" s="1508"/>
      <c r="G100" s="1460" t="s">
        <v>2589</v>
      </c>
      <c r="H100" s="1506" t="s">
        <v>636</v>
      </c>
      <c r="I100" s="1507"/>
      <c r="J100" s="1508"/>
    </row>
    <row r="101" spans="2:10" ht="63.75">
      <c r="B101" s="1462"/>
      <c r="C101" s="1462"/>
      <c r="D101" s="1462"/>
      <c r="E101" s="419" t="s">
        <v>637</v>
      </c>
      <c r="F101" s="419" t="s">
        <v>638</v>
      </c>
      <c r="G101" s="1462"/>
      <c r="H101" s="419" t="s">
        <v>637</v>
      </c>
      <c r="I101" s="419" t="s">
        <v>638</v>
      </c>
      <c r="J101" s="419" t="s">
        <v>639</v>
      </c>
    </row>
    <row r="102" spans="2:10">
      <c r="B102" s="536">
        <v>1</v>
      </c>
      <c r="C102" s="536">
        <v>2</v>
      </c>
      <c r="D102" s="536">
        <v>3</v>
      </c>
      <c r="E102" s="536">
        <v>4</v>
      </c>
      <c r="F102" s="536">
        <v>5</v>
      </c>
      <c r="G102" s="536">
        <v>6</v>
      </c>
      <c r="H102" s="536">
        <v>7</v>
      </c>
      <c r="I102" s="536">
        <v>8</v>
      </c>
      <c r="J102" s="536">
        <v>9</v>
      </c>
    </row>
    <row r="103" spans="2:10" ht="15.75">
      <c r="B103" s="185"/>
      <c r="C103" s="189"/>
      <c r="D103" s="136"/>
      <c r="E103" s="136"/>
      <c r="F103" s="209"/>
      <c r="G103" s="209"/>
      <c r="H103" s="209"/>
      <c r="I103" s="209"/>
      <c r="J103" s="209"/>
    </row>
    <row r="104" spans="2:10" ht="15.75">
      <c r="B104" s="185"/>
      <c r="C104" s="497"/>
      <c r="D104" s="136"/>
      <c r="E104" s="136"/>
      <c r="F104" s="209"/>
      <c r="G104" s="209"/>
      <c r="H104" s="209"/>
      <c r="I104" s="209"/>
      <c r="J104" s="209"/>
    </row>
    <row r="105" spans="2:10" ht="15.75">
      <c r="B105" s="209"/>
      <c r="C105" s="695"/>
      <c r="D105" s="209"/>
      <c r="E105" s="209"/>
      <c r="F105" s="209"/>
      <c r="G105" s="209"/>
      <c r="H105" s="209"/>
      <c r="I105" s="209"/>
      <c r="J105" s="209"/>
    </row>
    <row r="106" spans="2:10" ht="15.75">
      <c r="B106" s="209"/>
      <c r="C106" s="695"/>
      <c r="D106" s="209"/>
      <c r="E106" s="209"/>
      <c r="F106" s="209"/>
      <c r="G106" s="209"/>
      <c r="H106" s="209"/>
      <c r="I106" s="209"/>
      <c r="J106" s="209"/>
    </row>
    <row r="107" spans="2:10" ht="15.75">
      <c r="B107" s="209"/>
      <c r="C107" s="695"/>
      <c r="D107" s="209"/>
      <c r="E107" s="209"/>
      <c r="F107" s="209"/>
      <c r="G107" s="209"/>
      <c r="H107" s="209"/>
      <c r="I107" s="209"/>
      <c r="J107" s="209"/>
    </row>
    <row r="108" spans="2:10" ht="15.75">
      <c r="B108" s="209"/>
      <c r="C108" s="695"/>
      <c r="D108" s="209"/>
      <c r="E108" s="209"/>
      <c r="F108" s="209"/>
      <c r="G108" s="209"/>
      <c r="H108" s="209"/>
      <c r="I108" s="209"/>
      <c r="J108" s="209"/>
    </row>
    <row r="109" spans="2:10" ht="15.75">
      <c r="B109" s="209"/>
      <c r="C109" s="695"/>
      <c r="D109" s="209"/>
      <c r="E109" s="209"/>
      <c r="F109" s="209"/>
      <c r="G109" s="209"/>
      <c r="H109" s="209"/>
      <c r="I109" s="209"/>
      <c r="J109" s="209"/>
    </row>
    <row r="110" spans="2:10" ht="15.75">
      <c r="B110" s="1458" t="s">
        <v>641</v>
      </c>
      <c r="C110" s="1459"/>
      <c r="D110" s="209">
        <f>SUM(D103:D109)</f>
        <v>0</v>
      </c>
      <c r="E110" s="209">
        <f>SUM(E103:E109)</f>
        <v>0</v>
      </c>
      <c r="F110" s="209"/>
      <c r="G110" s="209"/>
      <c r="H110" s="209"/>
      <c r="I110" s="209"/>
      <c r="J110" s="209"/>
    </row>
    <row r="112" spans="2:10" ht="15.75">
      <c r="B112" s="533" t="s">
        <v>642</v>
      </c>
      <c r="C112" s="533"/>
      <c r="D112" s="533"/>
      <c r="E112" s="533"/>
      <c r="F112" s="533"/>
      <c r="G112" s="533"/>
      <c r="H112" s="533"/>
      <c r="I112" s="533"/>
      <c r="J112" s="533"/>
    </row>
    <row r="113" spans="2:10" ht="15.75">
      <c r="B113" s="1460" t="s">
        <v>1961</v>
      </c>
      <c r="C113" s="1460" t="s">
        <v>644</v>
      </c>
      <c r="D113" s="1463" t="s">
        <v>633</v>
      </c>
      <c r="E113" s="1463"/>
      <c r="F113" s="1463"/>
      <c r="G113" s="1463" t="s">
        <v>634</v>
      </c>
      <c r="H113" s="1463"/>
      <c r="I113" s="1463"/>
      <c r="J113" s="1463"/>
    </row>
    <row r="114" spans="2:10">
      <c r="B114" s="1461"/>
      <c r="C114" s="1461"/>
      <c r="D114" s="1460" t="s">
        <v>635</v>
      </c>
      <c r="E114" s="1464" t="s">
        <v>636</v>
      </c>
      <c r="F114" s="1464"/>
      <c r="G114" s="1460" t="s">
        <v>635</v>
      </c>
      <c r="H114" s="1464" t="s">
        <v>636</v>
      </c>
      <c r="I114" s="1464"/>
      <c r="J114" s="1464"/>
    </row>
    <row r="115" spans="2:10" ht="63.75">
      <c r="B115" s="1462"/>
      <c r="C115" s="1462"/>
      <c r="D115" s="1462"/>
      <c r="E115" s="419" t="s">
        <v>645</v>
      </c>
      <c r="F115" s="419" t="s">
        <v>646</v>
      </c>
      <c r="G115" s="1462"/>
      <c r="H115" s="419" t="s">
        <v>645</v>
      </c>
      <c r="I115" s="419" t="s">
        <v>646</v>
      </c>
      <c r="J115" s="419" t="s">
        <v>639</v>
      </c>
    </row>
    <row r="116" spans="2:10">
      <c r="B116" s="536">
        <v>1</v>
      </c>
      <c r="C116" s="536">
        <v>2</v>
      </c>
      <c r="D116" s="536">
        <v>3</v>
      </c>
      <c r="E116" s="536">
        <v>4</v>
      </c>
      <c r="F116" s="536">
        <v>5</v>
      </c>
      <c r="G116" s="536">
        <v>6</v>
      </c>
      <c r="H116" s="536">
        <v>7</v>
      </c>
      <c r="I116" s="536">
        <v>8</v>
      </c>
      <c r="J116" s="536">
        <v>9</v>
      </c>
    </row>
    <row r="117" spans="2:10" ht="15.75">
      <c r="B117" s="185" t="s">
        <v>2551</v>
      </c>
      <c r="C117" s="497" t="s">
        <v>1380</v>
      </c>
      <c r="D117" s="136">
        <v>72506</v>
      </c>
      <c r="E117" s="136">
        <v>72506</v>
      </c>
      <c r="F117" s="209"/>
      <c r="G117" s="209"/>
      <c r="H117" s="209"/>
      <c r="I117" s="209"/>
      <c r="J117" s="209"/>
    </row>
    <row r="118" spans="2:10" ht="15.75">
      <c r="B118" s="185" t="s">
        <v>2552</v>
      </c>
      <c r="C118" s="497" t="s">
        <v>2553</v>
      </c>
      <c r="D118" s="136">
        <v>9772</v>
      </c>
      <c r="E118" s="136">
        <v>9772</v>
      </c>
      <c r="F118" s="209"/>
      <c r="G118" s="209"/>
      <c r="H118" s="209"/>
      <c r="I118" s="209"/>
      <c r="J118" s="209"/>
    </row>
    <row r="119" spans="2:10" ht="15.75">
      <c r="B119" s="185" t="s">
        <v>2554</v>
      </c>
      <c r="C119" s="497" t="s">
        <v>2555</v>
      </c>
      <c r="D119" s="136">
        <v>16000</v>
      </c>
      <c r="E119" s="136">
        <v>16000</v>
      </c>
      <c r="F119" s="209"/>
      <c r="G119" s="209"/>
      <c r="H119" s="209"/>
      <c r="I119" s="209"/>
      <c r="J119" s="209"/>
    </row>
    <row r="120" spans="2:10" ht="15.75">
      <c r="B120" s="185" t="s">
        <v>2556</v>
      </c>
      <c r="C120" s="189" t="s">
        <v>1003</v>
      </c>
      <c r="D120" s="136">
        <v>888064</v>
      </c>
      <c r="E120" s="136">
        <v>888064</v>
      </c>
      <c r="F120" s="209"/>
      <c r="G120" s="209"/>
      <c r="H120" s="209"/>
      <c r="I120" s="209"/>
      <c r="J120" s="209"/>
    </row>
    <row r="121" spans="2:10" ht="15.75">
      <c r="B121" s="185" t="s">
        <v>2557</v>
      </c>
      <c r="C121" s="497" t="s">
        <v>1006</v>
      </c>
      <c r="D121" s="136">
        <v>81500</v>
      </c>
      <c r="E121" s="136">
        <v>81500</v>
      </c>
      <c r="F121" s="209"/>
      <c r="G121" s="209"/>
      <c r="H121" s="209"/>
      <c r="I121" s="209"/>
      <c r="J121" s="209"/>
    </row>
    <row r="122" spans="2:10" ht="15.75">
      <c r="B122" s="185" t="s">
        <v>2558</v>
      </c>
      <c r="C122" s="497"/>
      <c r="D122" s="136">
        <v>6600</v>
      </c>
      <c r="E122" s="136">
        <v>6600</v>
      </c>
      <c r="F122" s="209"/>
      <c r="G122" s="209"/>
      <c r="H122" s="209"/>
      <c r="I122" s="209"/>
      <c r="J122" s="209"/>
    </row>
    <row r="123" spans="2:10" ht="15.75">
      <c r="B123" s="75"/>
      <c r="C123" s="497"/>
      <c r="D123" s="136"/>
      <c r="E123" s="136"/>
      <c r="F123" s="209"/>
      <c r="G123" s="209"/>
      <c r="H123" s="209"/>
      <c r="I123" s="209"/>
      <c r="J123" s="209"/>
    </row>
    <row r="124" spans="2:10" ht="15.75">
      <c r="B124" s="185"/>
      <c r="C124" s="497"/>
      <c r="D124" s="136"/>
      <c r="E124" s="136"/>
      <c r="F124" s="209"/>
      <c r="G124" s="209"/>
      <c r="H124" s="209"/>
      <c r="I124" s="209"/>
      <c r="J124" s="209"/>
    </row>
    <row r="125" spans="2:10" ht="15.75">
      <c r="B125" s="209"/>
      <c r="C125" s="209"/>
      <c r="D125" s="209"/>
      <c r="E125" s="209"/>
      <c r="F125" s="209"/>
      <c r="G125" s="209"/>
      <c r="H125" s="209"/>
      <c r="I125" s="209"/>
      <c r="J125" s="209"/>
    </row>
    <row r="126" spans="2:10" ht="15.75">
      <c r="B126" s="1458" t="s">
        <v>641</v>
      </c>
      <c r="C126" s="1459"/>
      <c r="D126" s="209">
        <f>SUM(D117:D125)</f>
        <v>1074442</v>
      </c>
      <c r="E126" s="209">
        <f>SUM(E117:E125)</f>
        <v>1074442</v>
      </c>
      <c r="F126" s="209"/>
      <c r="G126" s="209"/>
      <c r="H126" s="209"/>
      <c r="I126" s="209"/>
      <c r="J126" s="209"/>
    </row>
    <row r="130" spans="2:9">
      <c r="B130" s="119" t="s">
        <v>655</v>
      </c>
      <c r="C130" s="119"/>
      <c r="D130" s="119"/>
    </row>
    <row r="131" spans="2:9">
      <c r="B131" s="119" t="s">
        <v>656</v>
      </c>
      <c r="C131" s="119"/>
      <c r="D131" s="119"/>
    </row>
    <row r="132" spans="2:9">
      <c r="B132" s="119" t="s">
        <v>657</v>
      </c>
      <c r="C132" s="119"/>
      <c r="D132" s="119"/>
    </row>
    <row r="133" spans="2:9">
      <c r="B133" s="119" t="s">
        <v>658</v>
      </c>
      <c r="C133" s="119"/>
      <c r="D133" s="119"/>
    </row>
    <row r="134" spans="2:9">
      <c r="B134" s="119" t="s">
        <v>1381</v>
      </c>
      <c r="C134" s="119"/>
      <c r="D134" s="119"/>
    </row>
    <row r="135" spans="2:9">
      <c r="B135" s="44"/>
      <c r="C135" s="44"/>
      <c r="D135" s="44"/>
    </row>
    <row r="136" spans="2:9">
      <c r="B136" s="120" t="s">
        <v>660</v>
      </c>
      <c r="C136" s="120"/>
      <c r="D136" s="120"/>
    </row>
    <row r="137" spans="2:9">
      <c r="B137" s="658"/>
      <c r="C137" s="658"/>
      <c r="D137" s="658"/>
      <c r="E137" s="658"/>
      <c r="F137" s="658"/>
      <c r="G137" s="658"/>
    </row>
    <row r="139" spans="2:9">
      <c r="B139" s="1317" t="s">
        <v>1</v>
      </c>
      <c r="C139" s="1321" t="s">
        <v>661</v>
      </c>
      <c r="D139" s="1321" t="s">
        <v>662</v>
      </c>
      <c r="E139" s="1321" t="s">
        <v>663</v>
      </c>
      <c r="F139" s="1319" t="s">
        <v>664</v>
      </c>
      <c r="G139" s="1320"/>
      <c r="H139" s="1317" t="s">
        <v>665</v>
      </c>
      <c r="I139" s="1318"/>
    </row>
    <row r="140" spans="2:9" ht="45">
      <c r="B140" s="1318"/>
      <c r="C140" s="1322"/>
      <c r="D140" s="1322"/>
      <c r="E140" s="1322"/>
      <c r="F140" s="122" t="s">
        <v>666</v>
      </c>
      <c r="G140" s="122" t="s">
        <v>667</v>
      </c>
      <c r="H140" s="123" t="s">
        <v>668</v>
      </c>
      <c r="I140" s="123" t="s">
        <v>669</v>
      </c>
    </row>
    <row r="141" spans="2:9">
      <c r="B141" s="124">
        <v>1</v>
      </c>
      <c r="C141" s="174">
        <v>2</v>
      </c>
      <c r="D141" s="174">
        <v>3</v>
      </c>
      <c r="E141" s="174">
        <v>4</v>
      </c>
      <c r="F141" s="126">
        <v>5</v>
      </c>
      <c r="G141" s="126">
        <v>6</v>
      </c>
      <c r="H141" s="127">
        <v>7</v>
      </c>
      <c r="I141" s="127">
        <v>8</v>
      </c>
    </row>
    <row r="142" spans="2:9" ht="31.5">
      <c r="B142" s="68">
        <v>1</v>
      </c>
      <c r="C142" s="463" t="s">
        <v>1965</v>
      </c>
      <c r="D142" s="1116">
        <v>2473702161420000</v>
      </c>
      <c r="E142" s="68" t="s">
        <v>1383</v>
      </c>
      <c r="F142" s="211">
        <v>6.1790000000000003</v>
      </c>
      <c r="G142" s="696">
        <v>6.1790000000000003</v>
      </c>
      <c r="H142" s="405">
        <v>0</v>
      </c>
      <c r="I142" s="68">
        <v>0</v>
      </c>
    </row>
    <row r="143" spans="2:9" ht="15.75">
      <c r="B143" s="68">
        <v>2</v>
      </c>
      <c r="C143" s="206"/>
      <c r="D143" s="210"/>
      <c r="E143" s="68"/>
      <c r="F143" s="211"/>
      <c r="G143" s="65"/>
      <c r="H143" s="68"/>
      <c r="I143" s="68"/>
    </row>
  </sheetData>
  <mergeCells count="36">
    <mergeCell ref="B139:B140"/>
    <mergeCell ref="C139:C140"/>
    <mergeCell ref="E114:F114"/>
    <mergeCell ref="G114:G115"/>
    <mergeCell ref="H1:J3"/>
    <mergeCell ref="A6:E6"/>
    <mergeCell ref="B99:B101"/>
    <mergeCell ref="C99:C101"/>
    <mergeCell ref="D99:F99"/>
    <mergeCell ref="G99:J99"/>
    <mergeCell ref="D100:D101"/>
    <mergeCell ref="E100:F100"/>
    <mergeCell ref="A10:A11"/>
    <mergeCell ref="B10:B11"/>
    <mergeCell ref="C10:C11"/>
    <mergeCell ref="D10:D11"/>
    <mergeCell ref="B12:I12"/>
    <mergeCell ref="B14:I14"/>
    <mergeCell ref="G100:G101"/>
    <mergeCell ref="H100:J100"/>
    <mergeCell ref="H10:I10"/>
    <mergeCell ref="B93:J93"/>
    <mergeCell ref="E10:E11"/>
    <mergeCell ref="F10:G10"/>
    <mergeCell ref="D139:D140"/>
    <mergeCell ref="E139:E140"/>
    <mergeCell ref="F139:G139"/>
    <mergeCell ref="D114:D115"/>
    <mergeCell ref="H139:I139"/>
    <mergeCell ref="H114:J114"/>
    <mergeCell ref="G113:J113"/>
    <mergeCell ref="B126:C126"/>
    <mergeCell ref="B110:C110"/>
    <mergeCell ref="B113:B115"/>
    <mergeCell ref="C113:C115"/>
    <mergeCell ref="D113:F113"/>
  </mergeCells>
  <pageMargins left="0" right="0" top="0.2" bottom="0.28999999999999998" header="0.31496062992125984" footer="0.31496062992125984"/>
  <pageSetup paperSize="9" scale="65" orientation="portrait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3"/>
  <sheetViews>
    <sheetView workbookViewId="0">
      <selection activeCell="A7" sqref="A7:XFD8"/>
    </sheetView>
  </sheetViews>
  <sheetFormatPr defaultRowHeight="15"/>
  <cols>
    <col min="1" max="1" width="5.85546875" customWidth="1"/>
    <col min="2" max="2" width="22.28515625" customWidth="1"/>
    <col min="3" max="3" width="14.140625" customWidth="1"/>
    <col min="4" max="4" width="11.7109375" customWidth="1"/>
    <col min="5" max="5" width="10" customWidth="1"/>
    <col min="6" max="6" width="11.7109375" customWidth="1"/>
    <col min="7" max="7" width="12.7109375" customWidth="1"/>
    <col min="8" max="8" width="11.28515625" customWidth="1"/>
    <col min="9" max="9" width="15.42578125" customWidth="1"/>
  </cols>
  <sheetData>
    <row r="1" spans="1:10" ht="27.75" customHeight="1">
      <c r="F1" s="941"/>
      <c r="G1" s="1235" t="s">
        <v>3197</v>
      </c>
      <c r="H1" s="1235"/>
      <c r="I1" s="1235"/>
    </row>
    <row r="2" spans="1:10">
      <c r="F2" s="941"/>
      <c r="G2" s="1235"/>
      <c r="H2" s="1235"/>
      <c r="I2" s="1235"/>
    </row>
    <row r="3" spans="1:10">
      <c r="F3" s="941"/>
      <c r="G3" s="1235"/>
      <c r="H3" s="1235"/>
      <c r="I3" s="1235"/>
    </row>
    <row r="4" spans="1:10">
      <c r="F4" s="241"/>
      <c r="G4" s="241"/>
      <c r="H4" s="241"/>
      <c r="I4" s="241"/>
    </row>
    <row r="6" spans="1:10" ht="15.75">
      <c r="B6" s="1511" t="s">
        <v>2693</v>
      </c>
      <c r="C6" s="1511"/>
      <c r="D6" s="1511"/>
      <c r="E6" s="1511"/>
      <c r="F6" s="1511"/>
      <c r="G6" s="1511"/>
      <c r="H6" s="1511"/>
    </row>
    <row r="7" spans="1:10" s="1113" customFormat="1">
      <c r="A7" s="120" t="s">
        <v>714</v>
      </c>
      <c r="B7" s="120"/>
      <c r="C7" s="1199"/>
      <c r="D7" s="1199"/>
      <c r="E7" s="1114"/>
      <c r="F7" s="120"/>
      <c r="G7" s="1114"/>
      <c r="H7" s="1114"/>
      <c r="I7" s="120"/>
      <c r="J7" s="44"/>
    </row>
    <row r="8" spans="1:10" s="1113" customFormat="1">
      <c r="A8" s="1115" t="s">
        <v>715</v>
      </c>
      <c r="B8" s="1115"/>
      <c r="C8" s="1115"/>
      <c r="D8" s="1115"/>
      <c r="E8" s="1115"/>
      <c r="F8" s="1115"/>
      <c r="G8" s="1115"/>
      <c r="H8" s="1115"/>
      <c r="I8" s="1115"/>
      <c r="J8" s="44"/>
    </row>
    <row r="9" spans="1:10" ht="15.75">
      <c r="A9" s="133"/>
      <c r="B9" s="133"/>
      <c r="C9" s="133"/>
      <c r="D9" s="133"/>
      <c r="E9" s="133"/>
      <c r="F9" s="697"/>
      <c r="G9" s="697"/>
      <c r="H9" s="697"/>
      <c r="I9" s="697"/>
    </row>
    <row r="10" spans="1:10" ht="24" customHeight="1">
      <c r="A10" s="1348" t="s">
        <v>672</v>
      </c>
      <c r="B10" s="1348" t="s">
        <v>673</v>
      </c>
      <c r="C10" s="1332" t="s">
        <v>716</v>
      </c>
      <c r="D10" s="1348" t="s">
        <v>5</v>
      </c>
      <c r="E10" s="1348" t="s">
        <v>718</v>
      </c>
      <c r="F10" s="1344" t="s">
        <v>676</v>
      </c>
      <c r="G10" s="1345"/>
      <c r="H10" s="1436" t="s">
        <v>677</v>
      </c>
      <c r="I10" s="1437"/>
    </row>
    <row r="11" spans="1:10" ht="21">
      <c r="A11" s="1349"/>
      <c r="B11" s="1349"/>
      <c r="C11" s="1333"/>
      <c r="D11" s="1349"/>
      <c r="E11" s="1349"/>
      <c r="F11" s="245" t="s">
        <v>678</v>
      </c>
      <c r="G11" s="245" t="s">
        <v>679</v>
      </c>
      <c r="H11" s="698" t="s">
        <v>719</v>
      </c>
      <c r="I11" s="246" t="s">
        <v>720</v>
      </c>
    </row>
    <row r="12" spans="1:10" ht="15.75">
      <c r="A12" s="466">
        <v>1</v>
      </c>
      <c r="B12" s="699" t="s">
        <v>338</v>
      </c>
      <c r="C12" s="466">
        <v>2022</v>
      </c>
      <c r="D12" s="466" t="s">
        <v>12</v>
      </c>
      <c r="E12" s="34">
        <v>295000</v>
      </c>
      <c r="F12" s="466">
        <v>1</v>
      </c>
      <c r="G12" s="34">
        <f t="shared" ref="G12:G53" si="0">E12*F12</f>
        <v>295000</v>
      </c>
      <c r="H12" s="466">
        <v>1</v>
      </c>
      <c r="I12" s="722">
        <v>295000</v>
      </c>
    </row>
    <row r="13" spans="1:10" ht="15.75">
      <c r="A13" s="466">
        <v>2</v>
      </c>
      <c r="B13" s="699" t="s">
        <v>338</v>
      </c>
      <c r="C13" s="466">
        <v>2022</v>
      </c>
      <c r="D13" s="466" t="s">
        <v>12</v>
      </c>
      <c r="E13" s="34">
        <v>185000</v>
      </c>
      <c r="F13" s="466">
        <v>1</v>
      </c>
      <c r="G13" s="34">
        <f t="shared" si="0"/>
        <v>185000</v>
      </c>
      <c r="H13" s="466">
        <v>1</v>
      </c>
      <c r="I13" s="466">
        <f t="shared" ref="I13:I76" si="1">SUM(G13)</f>
        <v>185000</v>
      </c>
    </row>
    <row r="14" spans="1:10" ht="15.75">
      <c r="A14" s="466">
        <v>3</v>
      </c>
      <c r="B14" s="699" t="s">
        <v>338</v>
      </c>
      <c r="C14" s="466">
        <v>2022</v>
      </c>
      <c r="D14" s="466" t="s">
        <v>12</v>
      </c>
      <c r="E14" s="34">
        <v>199900</v>
      </c>
      <c r="F14" s="466">
        <v>2</v>
      </c>
      <c r="G14" s="34">
        <f t="shared" si="0"/>
        <v>399800</v>
      </c>
      <c r="H14" s="466">
        <v>2</v>
      </c>
      <c r="I14" s="466">
        <f t="shared" si="1"/>
        <v>399800</v>
      </c>
    </row>
    <row r="15" spans="1:10" ht="31.5">
      <c r="A15" s="466">
        <v>4</v>
      </c>
      <c r="B15" s="699" t="s">
        <v>344</v>
      </c>
      <c r="C15" s="466">
        <v>2022</v>
      </c>
      <c r="D15" s="466" t="s">
        <v>12</v>
      </c>
      <c r="E15" s="34">
        <v>261000</v>
      </c>
      <c r="F15" s="466">
        <v>1</v>
      </c>
      <c r="G15" s="34">
        <f t="shared" si="0"/>
        <v>261000</v>
      </c>
      <c r="H15" s="466">
        <v>1</v>
      </c>
      <c r="I15" s="466">
        <f t="shared" si="1"/>
        <v>261000</v>
      </c>
    </row>
    <row r="16" spans="1:10" ht="31.5">
      <c r="A16" s="466">
        <v>5</v>
      </c>
      <c r="B16" s="699" t="s">
        <v>917</v>
      </c>
      <c r="C16" s="466">
        <v>2022</v>
      </c>
      <c r="D16" s="466" t="s">
        <v>12</v>
      </c>
      <c r="E16" s="34">
        <v>119000</v>
      </c>
      <c r="F16" s="466">
        <v>1</v>
      </c>
      <c r="G16" s="34">
        <f t="shared" si="0"/>
        <v>119000</v>
      </c>
      <c r="H16" s="466">
        <v>1</v>
      </c>
      <c r="I16" s="466">
        <f t="shared" si="1"/>
        <v>119000</v>
      </c>
    </row>
    <row r="17" spans="1:9" ht="15.75">
      <c r="A17" s="466">
        <v>6</v>
      </c>
      <c r="B17" s="699" t="s">
        <v>467</v>
      </c>
      <c r="C17" s="466">
        <v>2021</v>
      </c>
      <c r="D17" s="466" t="s">
        <v>12</v>
      </c>
      <c r="E17" s="34">
        <v>110000</v>
      </c>
      <c r="F17" s="466">
        <v>1</v>
      </c>
      <c r="G17" s="34">
        <f t="shared" si="0"/>
        <v>110000</v>
      </c>
      <c r="H17" s="466">
        <v>1</v>
      </c>
      <c r="I17" s="466">
        <f t="shared" si="1"/>
        <v>110000</v>
      </c>
    </row>
    <row r="18" spans="1:9" ht="15.75">
      <c r="A18" s="466">
        <v>7</v>
      </c>
      <c r="B18" s="699" t="s">
        <v>2187</v>
      </c>
      <c r="C18" s="466">
        <v>2021</v>
      </c>
      <c r="D18" s="466" t="s">
        <v>12</v>
      </c>
      <c r="E18" s="34">
        <v>51000</v>
      </c>
      <c r="F18" s="466">
        <v>1</v>
      </c>
      <c r="G18" s="34">
        <f t="shared" si="0"/>
        <v>51000</v>
      </c>
      <c r="H18" s="466">
        <v>1</v>
      </c>
      <c r="I18" s="466">
        <f t="shared" si="1"/>
        <v>51000</v>
      </c>
    </row>
    <row r="19" spans="1:9" ht="31.5">
      <c r="A19" s="466">
        <v>8</v>
      </c>
      <c r="B19" s="699" t="s">
        <v>1947</v>
      </c>
      <c r="C19" s="466">
        <v>2022</v>
      </c>
      <c r="D19" s="466" t="s">
        <v>12</v>
      </c>
      <c r="E19" s="34">
        <v>30353</v>
      </c>
      <c r="F19" s="466">
        <v>15</v>
      </c>
      <c r="G19" s="34">
        <f t="shared" si="0"/>
        <v>455295</v>
      </c>
      <c r="H19" s="466">
        <v>15</v>
      </c>
      <c r="I19" s="466">
        <f t="shared" si="1"/>
        <v>455295</v>
      </c>
    </row>
    <row r="20" spans="1:9" ht="31.5">
      <c r="A20" s="466">
        <v>9</v>
      </c>
      <c r="B20" s="699" t="s">
        <v>1947</v>
      </c>
      <c r="C20" s="466">
        <v>2021</v>
      </c>
      <c r="D20" s="466" t="s">
        <v>12</v>
      </c>
      <c r="E20" s="34">
        <v>40000</v>
      </c>
      <c r="F20" s="466">
        <v>6</v>
      </c>
      <c r="G20" s="34">
        <f t="shared" si="0"/>
        <v>240000</v>
      </c>
      <c r="H20" s="466">
        <v>6</v>
      </c>
      <c r="I20" s="466">
        <f t="shared" si="1"/>
        <v>240000</v>
      </c>
    </row>
    <row r="21" spans="1:9" ht="15.75">
      <c r="A21" s="466">
        <v>10</v>
      </c>
      <c r="B21" s="699" t="s">
        <v>1421</v>
      </c>
      <c r="C21" s="466">
        <v>2021</v>
      </c>
      <c r="D21" s="466" t="s">
        <v>12</v>
      </c>
      <c r="E21" s="34">
        <v>60000</v>
      </c>
      <c r="F21" s="466">
        <v>2</v>
      </c>
      <c r="G21" s="34">
        <f t="shared" si="0"/>
        <v>120000</v>
      </c>
      <c r="H21" s="466">
        <v>2</v>
      </c>
      <c r="I21" s="466">
        <f t="shared" si="1"/>
        <v>120000</v>
      </c>
    </row>
    <row r="22" spans="1:9" ht="15.75">
      <c r="A22" s="466">
        <v>11</v>
      </c>
      <c r="B22" s="699" t="s">
        <v>579</v>
      </c>
      <c r="C22" s="466">
        <v>2022</v>
      </c>
      <c r="D22" s="466" t="s">
        <v>12</v>
      </c>
      <c r="E22" s="34">
        <v>7900</v>
      </c>
      <c r="F22" s="466">
        <v>35</v>
      </c>
      <c r="G22" s="34">
        <f t="shared" si="0"/>
        <v>276500</v>
      </c>
      <c r="H22" s="466">
        <v>35</v>
      </c>
      <c r="I22" s="466">
        <f t="shared" si="1"/>
        <v>276500</v>
      </c>
    </row>
    <row r="23" spans="1:9" ht="31.5">
      <c r="A23" s="466">
        <v>12</v>
      </c>
      <c r="B23" s="699" t="s">
        <v>271</v>
      </c>
      <c r="C23" s="466">
        <v>2021</v>
      </c>
      <c r="D23" s="466" t="s">
        <v>12</v>
      </c>
      <c r="E23" s="34">
        <v>8000</v>
      </c>
      <c r="F23" s="466">
        <v>40</v>
      </c>
      <c r="G23" s="34">
        <f t="shared" si="0"/>
        <v>320000</v>
      </c>
      <c r="H23" s="466">
        <v>40</v>
      </c>
      <c r="I23" s="466">
        <f t="shared" si="1"/>
        <v>320000</v>
      </c>
    </row>
    <row r="24" spans="1:9" ht="15.75">
      <c r="A24" s="466">
        <v>13</v>
      </c>
      <c r="B24" s="699" t="s">
        <v>2596</v>
      </c>
      <c r="C24" s="466">
        <v>2022</v>
      </c>
      <c r="D24" s="466" t="s">
        <v>12</v>
      </c>
      <c r="E24" s="34">
        <v>4000</v>
      </c>
      <c r="F24" s="466">
        <v>20</v>
      </c>
      <c r="G24" s="34">
        <f t="shared" si="0"/>
        <v>80000</v>
      </c>
      <c r="H24" s="466">
        <v>20</v>
      </c>
      <c r="I24" s="466">
        <f t="shared" si="1"/>
        <v>80000</v>
      </c>
    </row>
    <row r="25" spans="1:9" ht="15.75">
      <c r="A25" s="466">
        <v>14</v>
      </c>
      <c r="B25" s="699" t="s">
        <v>248</v>
      </c>
      <c r="C25" s="466">
        <v>2021</v>
      </c>
      <c r="D25" s="466" t="s">
        <v>761</v>
      </c>
      <c r="E25" s="34">
        <v>6500</v>
      </c>
      <c r="F25" s="466">
        <v>54.95</v>
      </c>
      <c r="G25" s="34">
        <f t="shared" si="0"/>
        <v>357175</v>
      </c>
      <c r="H25" s="466">
        <v>54.95</v>
      </c>
      <c r="I25" s="466">
        <f t="shared" si="1"/>
        <v>357175</v>
      </c>
    </row>
    <row r="26" spans="1:9" ht="15.75">
      <c r="A26" s="466">
        <v>15</v>
      </c>
      <c r="B26" s="699" t="s">
        <v>248</v>
      </c>
      <c r="C26" s="466">
        <v>2021</v>
      </c>
      <c r="D26" s="466" t="s">
        <v>761</v>
      </c>
      <c r="E26" s="34">
        <v>5100</v>
      </c>
      <c r="F26" s="466">
        <v>85.2</v>
      </c>
      <c r="G26" s="34">
        <f t="shared" si="0"/>
        <v>434520</v>
      </c>
      <c r="H26" s="466">
        <v>85.2</v>
      </c>
      <c r="I26" s="466">
        <f t="shared" si="1"/>
        <v>434520</v>
      </c>
    </row>
    <row r="27" spans="1:9" ht="15.75">
      <c r="A27" s="466">
        <v>16</v>
      </c>
      <c r="B27" s="699" t="s">
        <v>1064</v>
      </c>
      <c r="C27" s="466">
        <v>2021</v>
      </c>
      <c r="D27" s="466" t="s">
        <v>12</v>
      </c>
      <c r="E27" s="34">
        <v>138000</v>
      </c>
      <c r="F27" s="466">
        <v>4</v>
      </c>
      <c r="G27" s="34">
        <f t="shared" si="0"/>
        <v>552000</v>
      </c>
      <c r="H27" s="466">
        <v>4</v>
      </c>
      <c r="I27" s="466">
        <f t="shared" si="1"/>
        <v>552000</v>
      </c>
    </row>
    <row r="28" spans="1:9" ht="15.75">
      <c r="A28" s="466">
        <v>17</v>
      </c>
      <c r="B28" s="699" t="s">
        <v>94</v>
      </c>
      <c r="C28" s="466">
        <v>2021</v>
      </c>
      <c r="D28" s="466" t="s">
        <v>12</v>
      </c>
      <c r="E28" s="34">
        <v>55000</v>
      </c>
      <c r="F28" s="466">
        <v>4</v>
      </c>
      <c r="G28" s="34">
        <f t="shared" si="0"/>
        <v>220000</v>
      </c>
      <c r="H28" s="466">
        <v>4</v>
      </c>
      <c r="I28" s="466">
        <f t="shared" si="1"/>
        <v>220000</v>
      </c>
    </row>
    <row r="29" spans="1:9" ht="15.75">
      <c r="A29" s="466">
        <v>18</v>
      </c>
      <c r="B29" s="699" t="s">
        <v>477</v>
      </c>
      <c r="C29" s="466">
        <v>2022</v>
      </c>
      <c r="D29" s="466" t="s">
        <v>12</v>
      </c>
      <c r="E29" s="34">
        <v>46800</v>
      </c>
      <c r="F29" s="466">
        <v>4</v>
      </c>
      <c r="G29" s="34">
        <f t="shared" si="0"/>
        <v>187200</v>
      </c>
      <c r="H29" s="466">
        <v>4</v>
      </c>
      <c r="I29" s="466">
        <f t="shared" si="1"/>
        <v>187200</v>
      </c>
    </row>
    <row r="30" spans="1:9" ht="31.5">
      <c r="A30" s="466">
        <v>19</v>
      </c>
      <c r="B30" s="699" t="s">
        <v>2597</v>
      </c>
      <c r="C30" s="466">
        <v>2021</v>
      </c>
      <c r="D30" s="466" t="s">
        <v>12</v>
      </c>
      <c r="E30" s="34">
        <v>120000</v>
      </c>
      <c r="F30" s="466">
        <v>2</v>
      </c>
      <c r="G30" s="34">
        <f t="shared" si="0"/>
        <v>240000</v>
      </c>
      <c r="H30" s="466">
        <v>2</v>
      </c>
      <c r="I30" s="466">
        <f t="shared" si="1"/>
        <v>240000</v>
      </c>
    </row>
    <row r="31" spans="1:9" ht="31.5">
      <c r="A31" s="466">
        <v>20</v>
      </c>
      <c r="B31" s="699" t="s">
        <v>2597</v>
      </c>
      <c r="C31" s="466">
        <v>2021</v>
      </c>
      <c r="D31" s="466" t="s">
        <v>12</v>
      </c>
      <c r="E31" s="34">
        <v>150000</v>
      </c>
      <c r="F31" s="466">
        <v>4</v>
      </c>
      <c r="G31" s="34">
        <f t="shared" si="0"/>
        <v>600000</v>
      </c>
      <c r="H31" s="466">
        <v>4</v>
      </c>
      <c r="I31" s="466">
        <f t="shared" si="1"/>
        <v>600000</v>
      </c>
    </row>
    <row r="32" spans="1:9" ht="15.75">
      <c r="A32" s="466">
        <v>21</v>
      </c>
      <c r="B32" s="699" t="s">
        <v>2598</v>
      </c>
      <c r="C32" s="466">
        <v>2021</v>
      </c>
      <c r="D32" s="466" t="s">
        <v>12</v>
      </c>
      <c r="E32" s="34">
        <v>20000</v>
      </c>
      <c r="F32" s="466">
        <v>2</v>
      </c>
      <c r="G32" s="34">
        <f t="shared" si="0"/>
        <v>40000</v>
      </c>
      <c r="H32" s="466">
        <v>2</v>
      </c>
      <c r="I32" s="466">
        <f t="shared" si="1"/>
        <v>40000</v>
      </c>
    </row>
    <row r="33" spans="1:9" ht="15.75">
      <c r="A33" s="466">
        <v>22</v>
      </c>
      <c r="B33" s="699" t="s">
        <v>1926</v>
      </c>
      <c r="C33" s="466">
        <v>2022</v>
      </c>
      <c r="D33" s="466" t="s">
        <v>12</v>
      </c>
      <c r="E33" s="34">
        <v>14833</v>
      </c>
      <c r="F33" s="466">
        <v>12</v>
      </c>
      <c r="G33" s="34">
        <f t="shared" si="0"/>
        <v>177996</v>
      </c>
      <c r="H33" s="466">
        <v>12</v>
      </c>
      <c r="I33" s="466">
        <f t="shared" si="1"/>
        <v>177996</v>
      </c>
    </row>
    <row r="34" spans="1:9" ht="15.75">
      <c r="A34" s="466">
        <v>23</v>
      </c>
      <c r="B34" s="699" t="s">
        <v>580</v>
      </c>
      <c r="C34" s="466">
        <v>2022</v>
      </c>
      <c r="D34" s="466" t="s">
        <v>12</v>
      </c>
      <c r="E34" s="34">
        <v>15000</v>
      </c>
      <c r="F34" s="466">
        <v>1</v>
      </c>
      <c r="G34" s="34">
        <f t="shared" si="0"/>
        <v>15000</v>
      </c>
      <c r="H34" s="466">
        <v>1</v>
      </c>
      <c r="I34" s="466">
        <f t="shared" si="1"/>
        <v>15000</v>
      </c>
    </row>
    <row r="35" spans="1:9" ht="15.75">
      <c r="A35" s="466">
        <v>24</v>
      </c>
      <c r="B35" s="699" t="s">
        <v>2599</v>
      </c>
      <c r="C35" s="466">
        <v>2022</v>
      </c>
      <c r="D35" s="466" t="s">
        <v>12</v>
      </c>
      <c r="E35" s="34">
        <v>25000</v>
      </c>
      <c r="F35" s="466">
        <v>1</v>
      </c>
      <c r="G35" s="34">
        <f t="shared" si="0"/>
        <v>25000</v>
      </c>
      <c r="H35" s="466">
        <v>1</v>
      </c>
      <c r="I35" s="466">
        <f t="shared" si="1"/>
        <v>25000</v>
      </c>
    </row>
    <row r="36" spans="1:9" ht="15.75">
      <c r="A36" s="466">
        <v>25</v>
      </c>
      <c r="B36" s="699" t="s">
        <v>1289</v>
      </c>
      <c r="C36" s="466">
        <v>2021</v>
      </c>
      <c r="D36" s="466" t="s">
        <v>12</v>
      </c>
      <c r="E36" s="34">
        <v>2500</v>
      </c>
      <c r="F36" s="466">
        <v>6</v>
      </c>
      <c r="G36" s="34">
        <f t="shared" si="0"/>
        <v>15000</v>
      </c>
      <c r="H36" s="466">
        <v>6</v>
      </c>
      <c r="I36" s="466">
        <f>H36*E36</f>
        <v>15000</v>
      </c>
    </row>
    <row r="37" spans="1:9" ht="15.75">
      <c r="A37" s="466">
        <v>26</v>
      </c>
      <c r="B37" s="699" t="s">
        <v>2600</v>
      </c>
      <c r="C37" s="466">
        <v>2022</v>
      </c>
      <c r="D37" s="466" t="s">
        <v>12</v>
      </c>
      <c r="E37" s="34">
        <v>6000</v>
      </c>
      <c r="F37" s="466">
        <v>2</v>
      </c>
      <c r="G37" s="34">
        <f t="shared" si="0"/>
        <v>12000</v>
      </c>
      <c r="H37" s="466">
        <v>2</v>
      </c>
      <c r="I37" s="466">
        <f t="shared" si="1"/>
        <v>12000</v>
      </c>
    </row>
    <row r="38" spans="1:9" ht="15.75">
      <c r="A38" s="466">
        <v>27</v>
      </c>
      <c r="B38" s="699" t="s">
        <v>906</v>
      </c>
      <c r="C38" s="466">
        <v>2022</v>
      </c>
      <c r="D38" s="466" t="s">
        <v>12</v>
      </c>
      <c r="E38" s="34">
        <v>15000</v>
      </c>
      <c r="F38" s="466">
        <v>2</v>
      </c>
      <c r="G38" s="34">
        <f t="shared" si="0"/>
        <v>30000</v>
      </c>
      <c r="H38" s="466">
        <v>2</v>
      </c>
      <c r="I38" s="466">
        <f t="shared" si="1"/>
        <v>30000</v>
      </c>
    </row>
    <row r="39" spans="1:9" ht="15.75">
      <c r="A39" s="466">
        <v>28</v>
      </c>
      <c r="B39" s="699" t="s">
        <v>2601</v>
      </c>
      <c r="C39" s="466">
        <v>2022</v>
      </c>
      <c r="D39" s="466" t="s">
        <v>12</v>
      </c>
      <c r="E39" s="34">
        <v>3000</v>
      </c>
      <c r="F39" s="466">
        <v>1</v>
      </c>
      <c r="G39" s="34">
        <f t="shared" si="0"/>
        <v>3000</v>
      </c>
      <c r="H39" s="466">
        <v>1</v>
      </c>
      <c r="I39" s="466">
        <f t="shared" si="1"/>
        <v>3000</v>
      </c>
    </row>
    <row r="40" spans="1:9" ht="15.75">
      <c r="A40" s="466">
        <v>29</v>
      </c>
      <c r="B40" s="699" t="s">
        <v>1405</v>
      </c>
      <c r="C40" s="700">
        <v>2022</v>
      </c>
      <c r="D40" s="700" t="s">
        <v>12</v>
      </c>
      <c r="E40" s="34">
        <v>12000</v>
      </c>
      <c r="F40" s="466">
        <v>1</v>
      </c>
      <c r="G40" s="34">
        <f t="shared" si="0"/>
        <v>12000</v>
      </c>
      <c r="H40" s="466">
        <v>1</v>
      </c>
      <c r="I40" s="466">
        <f t="shared" si="1"/>
        <v>12000</v>
      </c>
    </row>
    <row r="41" spans="1:9" ht="15.75">
      <c r="A41" s="466">
        <v>30</v>
      </c>
      <c r="B41" s="699" t="s">
        <v>746</v>
      </c>
      <c r="C41" s="700">
        <v>2022</v>
      </c>
      <c r="D41" s="700" t="s">
        <v>12</v>
      </c>
      <c r="E41" s="34">
        <v>12000</v>
      </c>
      <c r="F41" s="466">
        <v>1</v>
      </c>
      <c r="G41" s="34">
        <f t="shared" si="0"/>
        <v>12000</v>
      </c>
      <c r="H41" s="466">
        <v>1</v>
      </c>
      <c r="I41" s="466">
        <f t="shared" si="1"/>
        <v>12000</v>
      </c>
    </row>
    <row r="42" spans="1:9" ht="15.75">
      <c r="A42" s="466">
        <v>31</v>
      </c>
      <c r="B42" s="699" t="s">
        <v>2602</v>
      </c>
      <c r="C42" s="700">
        <v>2022</v>
      </c>
      <c r="D42" s="700" t="s">
        <v>12</v>
      </c>
      <c r="E42" s="34">
        <v>5000</v>
      </c>
      <c r="F42" s="466">
        <v>2</v>
      </c>
      <c r="G42" s="34">
        <f t="shared" si="0"/>
        <v>10000</v>
      </c>
      <c r="H42" s="466">
        <v>2</v>
      </c>
      <c r="I42" s="466">
        <f t="shared" si="1"/>
        <v>10000</v>
      </c>
    </row>
    <row r="43" spans="1:9" ht="15.75">
      <c r="A43" s="466">
        <v>32</v>
      </c>
      <c r="B43" s="699" t="s">
        <v>2603</v>
      </c>
      <c r="C43" s="700">
        <v>2022</v>
      </c>
      <c r="D43" s="700" t="s">
        <v>12</v>
      </c>
      <c r="E43" s="34">
        <v>1000</v>
      </c>
      <c r="F43" s="466">
        <v>5</v>
      </c>
      <c r="G43" s="34">
        <f t="shared" si="0"/>
        <v>5000</v>
      </c>
      <c r="H43" s="466">
        <v>5</v>
      </c>
      <c r="I43" s="466">
        <f t="shared" si="1"/>
        <v>5000</v>
      </c>
    </row>
    <row r="44" spans="1:9" ht="31.5">
      <c r="A44" s="466">
        <v>33</v>
      </c>
      <c r="B44" s="699" t="s">
        <v>2604</v>
      </c>
      <c r="C44" s="700">
        <v>2022</v>
      </c>
      <c r="D44" s="700" t="s">
        <v>12</v>
      </c>
      <c r="E44" s="34">
        <v>3500</v>
      </c>
      <c r="F44" s="466">
        <v>20</v>
      </c>
      <c r="G44" s="34">
        <f t="shared" si="0"/>
        <v>70000</v>
      </c>
      <c r="H44" s="466">
        <v>20</v>
      </c>
      <c r="I44" s="466">
        <f t="shared" si="1"/>
        <v>70000</v>
      </c>
    </row>
    <row r="45" spans="1:9" ht="15.75">
      <c r="A45" s="466">
        <v>34</v>
      </c>
      <c r="B45" s="699" t="s">
        <v>2605</v>
      </c>
      <c r="C45" s="700">
        <v>2022</v>
      </c>
      <c r="D45" s="700" t="s">
        <v>12</v>
      </c>
      <c r="E45" s="34">
        <v>3500</v>
      </c>
      <c r="F45" s="466">
        <v>2</v>
      </c>
      <c r="G45" s="34">
        <f t="shared" si="0"/>
        <v>7000</v>
      </c>
      <c r="H45" s="466">
        <v>2</v>
      </c>
      <c r="I45" s="466">
        <f t="shared" si="1"/>
        <v>7000</v>
      </c>
    </row>
    <row r="46" spans="1:9" ht="15.75">
      <c r="A46" s="466">
        <v>35</v>
      </c>
      <c r="B46" s="699" t="s">
        <v>1449</v>
      </c>
      <c r="C46" s="700">
        <v>2022</v>
      </c>
      <c r="D46" s="700" t="s">
        <v>12</v>
      </c>
      <c r="E46" s="34">
        <v>833.3</v>
      </c>
      <c r="F46" s="466">
        <v>12</v>
      </c>
      <c r="G46" s="34">
        <f t="shared" si="0"/>
        <v>9999.5999999999985</v>
      </c>
      <c r="H46" s="466">
        <v>12</v>
      </c>
      <c r="I46" s="466">
        <f t="shared" si="1"/>
        <v>9999.5999999999985</v>
      </c>
    </row>
    <row r="47" spans="1:9" ht="15.75">
      <c r="A47" s="466">
        <v>36</v>
      </c>
      <c r="B47" s="699" t="s">
        <v>2606</v>
      </c>
      <c r="C47" s="700">
        <v>2022</v>
      </c>
      <c r="D47" s="700" t="s">
        <v>12</v>
      </c>
      <c r="E47" s="34">
        <v>917</v>
      </c>
      <c r="F47" s="466">
        <v>6</v>
      </c>
      <c r="G47" s="34">
        <f t="shared" si="0"/>
        <v>5502</v>
      </c>
      <c r="H47" s="466">
        <v>6</v>
      </c>
      <c r="I47" s="466">
        <f t="shared" si="1"/>
        <v>5502</v>
      </c>
    </row>
    <row r="48" spans="1:9" ht="15.75">
      <c r="A48" s="466">
        <v>37</v>
      </c>
      <c r="B48" s="699" t="s">
        <v>2607</v>
      </c>
      <c r="C48" s="700">
        <v>2022</v>
      </c>
      <c r="D48" s="700" t="s">
        <v>12</v>
      </c>
      <c r="E48" s="34">
        <v>3500</v>
      </c>
      <c r="F48" s="466">
        <v>2</v>
      </c>
      <c r="G48" s="34">
        <f t="shared" si="0"/>
        <v>7000</v>
      </c>
      <c r="H48" s="466">
        <v>2</v>
      </c>
      <c r="I48" s="466">
        <f t="shared" si="1"/>
        <v>7000</v>
      </c>
    </row>
    <row r="49" spans="1:9" ht="15.75">
      <c r="A49" s="466">
        <v>38</v>
      </c>
      <c r="B49" s="699" t="s">
        <v>2608</v>
      </c>
      <c r="C49" s="700">
        <v>2022</v>
      </c>
      <c r="D49" s="700" t="s">
        <v>12</v>
      </c>
      <c r="E49" s="34">
        <v>12500</v>
      </c>
      <c r="F49" s="466">
        <v>1</v>
      </c>
      <c r="G49" s="34">
        <f t="shared" si="0"/>
        <v>12500</v>
      </c>
      <c r="H49" s="466">
        <v>1</v>
      </c>
      <c r="I49" s="466">
        <f t="shared" si="1"/>
        <v>12500</v>
      </c>
    </row>
    <row r="50" spans="1:9" ht="15.75">
      <c r="A50" s="466">
        <v>39</v>
      </c>
      <c r="B50" s="699" t="s">
        <v>2609</v>
      </c>
      <c r="C50" s="700">
        <v>2022</v>
      </c>
      <c r="D50" s="700" t="s">
        <v>12</v>
      </c>
      <c r="E50" s="34">
        <v>3600</v>
      </c>
      <c r="F50" s="466">
        <v>2</v>
      </c>
      <c r="G50" s="34">
        <f t="shared" si="0"/>
        <v>7200</v>
      </c>
      <c r="H50" s="466">
        <v>2</v>
      </c>
      <c r="I50" s="466">
        <f t="shared" si="1"/>
        <v>7200</v>
      </c>
    </row>
    <row r="51" spans="1:9" ht="15.75">
      <c r="A51" s="466">
        <v>40</v>
      </c>
      <c r="B51" s="699" t="s">
        <v>2610</v>
      </c>
      <c r="C51" s="700">
        <v>2022</v>
      </c>
      <c r="D51" s="700" t="s">
        <v>12</v>
      </c>
      <c r="E51" s="34">
        <v>4500</v>
      </c>
      <c r="F51" s="466">
        <v>1</v>
      </c>
      <c r="G51" s="34">
        <f t="shared" si="0"/>
        <v>4500</v>
      </c>
      <c r="H51" s="466">
        <v>1</v>
      </c>
      <c r="I51" s="466">
        <f t="shared" si="1"/>
        <v>4500</v>
      </c>
    </row>
    <row r="52" spans="1:9" ht="15.75">
      <c r="A52" s="466">
        <v>41</v>
      </c>
      <c r="B52" s="699" t="s">
        <v>2611</v>
      </c>
      <c r="C52" s="700">
        <v>2022</v>
      </c>
      <c r="D52" s="700" t="s">
        <v>12</v>
      </c>
      <c r="E52" s="34">
        <v>850</v>
      </c>
      <c r="F52" s="466">
        <v>6</v>
      </c>
      <c r="G52" s="34">
        <f t="shared" si="0"/>
        <v>5100</v>
      </c>
      <c r="H52" s="466">
        <v>6</v>
      </c>
      <c r="I52" s="466">
        <f t="shared" si="1"/>
        <v>5100</v>
      </c>
    </row>
    <row r="53" spans="1:9" ht="31.5">
      <c r="A53" s="466">
        <v>42</v>
      </c>
      <c r="B53" s="699" t="s">
        <v>2612</v>
      </c>
      <c r="C53" s="700">
        <v>2022</v>
      </c>
      <c r="D53" s="700" t="s">
        <v>12</v>
      </c>
      <c r="E53" s="34">
        <v>4500</v>
      </c>
      <c r="F53" s="466">
        <v>1</v>
      </c>
      <c r="G53" s="34">
        <f t="shared" si="0"/>
        <v>4500</v>
      </c>
      <c r="H53" s="466">
        <v>1</v>
      </c>
      <c r="I53" s="466">
        <f t="shared" si="1"/>
        <v>4500</v>
      </c>
    </row>
    <row r="54" spans="1:9" ht="31.5">
      <c r="A54" s="466">
        <v>43</v>
      </c>
      <c r="B54" s="699" t="s">
        <v>2612</v>
      </c>
      <c r="C54" s="700">
        <v>2022</v>
      </c>
      <c r="D54" s="700" t="s">
        <v>12</v>
      </c>
      <c r="E54" s="34">
        <v>9500</v>
      </c>
      <c r="F54" s="466">
        <v>1</v>
      </c>
      <c r="G54" s="34">
        <v>9500</v>
      </c>
      <c r="H54" s="466">
        <v>1</v>
      </c>
      <c r="I54" s="466">
        <f t="shared" si="1"/>
        <v>9500</v>
      </c>
    </row>
    <row r="55" spans="1:9" ht="15.75">
      <c r="A55" s="466">
        <v>44</v>
      </c>
      <c r="B55" s="699" t="s">
        <v>2613</v>
      </c>
      <c r="C55" s="700">
        <v>2022</v>
      </c>
      <c r="D55" s="700" t="s">
        <v>12</v>
      </c>
      <c r="E55" s="34">
        <v>16000</v>
      </c>
      <c r="F55" s="466">
        <v>1</v>
      </c>
      <c r="G55" s="34">
        <v>16000</v>
      </c>
      <c r="H55" s="466">
        <v>1</v>
      </c>
      <c r="I55" s="466">
        <f t="shared" si="1"/>
        <v>16000</v>
      </c>
    </row>
    <row r="56" spans="1:9" ht="15.75">
      <c r="A56" s="466">
        <v>45</v>
      </c>
      <c r="B56" s="699" t="s">
        <v>2614</v>
      </c>
      <c r="C56" s="700">
        <v>2022</v>
      </c>
      <c r="D56" s="700" t="s">
        <v>12</v>
      </c>
      <c r="E56" s="34">
        <v>500</v>
      </c>
      <c r="F56" s="466">
        <v>50</v>
      </c>
      <c r="G56" s="34">
        <v>25000</v>
      </c>
      <c r="H56" s="466">
        <v>50</v>
      </c>
      <c r="I56" s="466">
        <f t="shared" si="1"/>
        <v>25000</v>
      </c>
    </row>
    <row r="57" spans="1:9" ht="15.75">
      <c r="A57" s="466">
        <v>46</v>
      </c>
      <c r="B57" s="699" t="s">
        <v>2615</v>
      </c>
      <c r="C57" s="700">
        <v>2022</v>
      </c>
      <c r="D57" s="700" t="s">
        <v>12</v>
      </c>
      <c r="E57" s="34">
        <v>5000</v>
      </c>
      <c r="F57" s="466">
        <v>2</v>
      </c>
      <c r="G57" s="34">
        <v>10000</v>
      </c>
      <c r="H57" s="466">
        <v>2</v>
      </c>
      <c r="I57" s="466">
        <f t="shared" si="1"/>
        <v>10000</v>
      </c>
    </row>
    <row r="58" spans="1:9" ht="15.75">
      <c r="A58" s="466">
        <v>47</v>
      </c>
      <c r="B58" s="699" t="s">
        <v>1693</v>
      </c>
      <c r="C58" s="700">
        <v>2022</v>
      </c>
      <c r="D58" s="700" t="s">
        <v>12</v>
      </c>
      <c r="E58" s="34">
        <v>11000</v>
      </c>
      <c r="F58" s="466">
        <v>1</v>
      </c>
      <c r="G58" s="34">
        <v>11000</v>
      </c>
      <c r="H58" s="466">
        <v>1</v>
      </c>
      <c r="I58" s="466">
        <f t="shared" si="1"/>
        <v>11000</v>
      </c>
    </row>
    <row r="59" spans="1:9" ht="15.75">
      <c r="A59" s="466">
        <v>48</v>
      </c>
      <c r="B59" s="699" t="s">
        <v>2616</v>
      </c>
      <c r="C59" s="700">
        <v>2022</v>
      </c>
      <c r="D59" s="700" t="s">
        <v>12</v>
      </c>
      <c r="E59" s="34">
        <v>3100</v>
      </c>
      <c r="F59" s="466">
        <v>4</v>
      </c>
      <c r="G59" s="34">
        <v>12400</v>
      </c>
      <c r="H59" s="466">
        <v>4</v>
      </c>
      <c r="I59" s="466">
        <f t="shared" si="1"/>
        <v>12400</v>
      </c>
    </row>
    <row r="60" spans="1:9" ht="15.75">
      <c r="A60" s="466">
        <v>49</v>
      </c>
      <c r="B60" s="699" t="s">
        <v>2617</v>
      </c>
      <c r="C60" s="700">
        <v>2022</v>
      </c>
      <c r="D60" s="700" t="s">
        <v>761</v>
      </c>
      <c r="E60" s="34">
        <v>260</v>
      </c>
      <c r="F60" s="466">
        <v>100</v>
      </c>
      <c r="G60" s="34">
        <v>26000</v>
      </c>
      <c r="H60" s="466">
        <v>100</v>
      </c>
      <c r="I60" s="466">
        <f>H60*E60</f>
        <v>26000</v>
      </c>
    </row>
    <row r="61" spans="1:9" ht="15.75">
      <c r="A61" s="466">
        <v>50</v>
      </c>
      <c r="B61" s="699" t="s">
        <v>2618</v>
      </c>
      <c r="C61" s="700">
        <v>2022</v>
      </c>
      <c r="D61" s="700" t="s">
        <v>12</v>
      </c>
      <c r="E61" s="34">
        <v>5000</v>
      </c>
      <c r="F61" s="466">
        <v>1</v>
      </c>
      <c r="G61" s="34">
        <v>5000</v>
      </c>
      <c r="H61" s="466">
        <v>1</v>
      </c>
      <c r="I61" s="466">
        <f t="shared" si="1"/>
        <v>5000</v>
      </c>
    </row>
    <row r="62" spans="1:9" ht="15.75">
      <c r="A62" s="466">
        <v>51</v>
      </c>
      <c r="B62" s="699" t="s">
        <v>2619</v>
      </c>
      <c r="C62" s="700">
        <v>2022</v>
      </c>
      <c r="D62" s="700" t="s">
        <v>12</v>
      </c>
      <c r="E62" s="34">
        <v>8000</v>
      </c>
      <c r="F62" s="466">
        <v>4</v>
      </c>
      <c r="G62" s="34">
        <v>32000</v>
      </c>
      <c r="H62" s="466">
        <v>4</v>
      </c>
      <c r="I62" s="466">
        <f t="shared" si="1"/>
        <v>32000</v>
      </c>
    </row>
    <row r="63" spans="1:9" ht="15.75">
      <c r="A63" s="466">
        <v>52</v>
      </c>
      <c r="B63" s="699" t="s">
        <v>2619</v>
      </c>
      <c r="C63" s="700">
        <v>2022</v>
      </c>
      <c r="D63" s="700" t="s">
        <v>12</v>
      </c>
      <c r="E63" s="34">
        <v>10000</v>
      </c>
      <c r="F63" s="466">
        <v>4</v>
      </c>
      <c r="G63" s="34">
        <v>40000</v>
      </c>
      <c r="H63" s="466">
        <v>4</v>
      </c>
      <c r="I63" s="466">
        <f t="shared" si="1"/>
        <v>40000</v>
      </c>
    </row>
    <row r="64" spans="1:9" ht="15.75">
      <c r="A64" s="466">
        <v>53</v>
      </c>
      <c r="B64" s="699" t="s">
        <v>2619</v>
      </c>
      <c r="C64" s="700">
        <v>2022</v>
      </c>
      <c r="D64" s="700" t="s">
        <v>12</v>
      </c>
      <c r="E64" s="34">
        <v>2500</v>
      </c>
      <c r="F64" s="466">
        <v>12</v>
      </c>
      <c r="G64" s="34">
        <v>30000</v>
      </c>
      <c r="H64" s="466">
        <v>12</v>
      </c>
      <c r="I64" s="466">
        <f t="shared" si="1"/>
        <v>30000</v>
      </c>
    </row>
    <row r="65" spans="1:9" ht="31.5">
      <c r="A65" s="466">
        <v>54</v>
      </c>
      <c r="B65" s="699" t="s">
        <v>2620</v>
      </c>
      <c r="C65" s="700">
        <v>2022</v>
      </c>
      <c r="D65" s="700" t="s">
        <v>12</v>
      </c>
      <c r="E65" s="34">
        <v>250</v>
      </c>
      <c r="F65" s="466">
        <v>40</v>
      </c>
      <c r="G65" s="34">
        <v>10000</v>
      </c>
      <c r="H65" s="466">
        <v>40</v>
      </c>
      <c r="I65" s="466">
        <f t="shared" si="1"/>
        <v>10000</v>
      </c>
    </row>
    <row r="66" spans="1:9" ht="15.75">
      <c r="A66" s="466">
        <v>55</v>
      </c>
      <c r="B66" s="699" t="s">
        <v>2621</v>
      </c>
      <c r="C66" s="700">
        <v>2022</v>
      </c>
      <c r="D66" s="700" t="s">
        <v>12</v>
      </c>
      <c r="E66" s="34">
        <v>700</v>
      </c>
      <c r="F66" s="466">
        <v>20</v>
      </c>
      <c r="G66" s="34">
        <v>14000</v>
      </c>
      <c r="H66" s="466">
        <v>20</v>
      </c>
      <c r="I66" s="466">
        <f t="shared" si="1"/>
        <v>14000</v>
      </c>
    </row>
    <row r="67" spans="1:9" ht="15.75">
      <c r="A67" s="466">
        <v>56</v>
      </c>
      <c r="B67" s="699" t="s">
        <v>2622</v>
      </c>
      <c r="C67" s="700">
        <v>2022</v>
      </c>
      <c r="D67" s="700" t="s">
        <v>12</v>
      </c>
      <c r="E67" s="34">
        <v>7000</v>
      </c>
      <c r="F67" s="466">
        <v>2</v>
      </c>
      <c r="G67" s="34">
        <v>14000</v>
      </c>
      <c r="H67" s="466">
        <v>2</v>
      </c>
      <c r="I67" s="466">
        <f t="shared" si="1"/>
        <v>14000</v>
      </c>
    </row>
    <row r="68" spans="1:9" ht="15.75">
      <c r="A68" s="466">
        <v>57</v>
      </c>
      <c r="B68" s="699" t="s">
        <v>2623</v>
      </c>
      <c r="C68" s="700">
        <v>2022</v>
      </c>
      <c r="D68" s="700" t="s">
        <v>12</v>
      </c>
      <c r="E68" s="34">
        <v>4500</v>
      </c>
      <c r="F68" s="466">
        <v>1</v>
      </c>
      <c r="G68" s="34">
        <v>4500</v>
      </c>
      <c r="H68" s="466">
        <v>1</v>
      </c>
      <c r="I68" s="466">
        <f t="shared" si="1"/>
        <v>4500</v>
      </c>
    </row>
    <row r="69" spans="1:9" ht="31.5">
      <c r="A69" s="466">
        <v>58</v>
      </c>
      <c r="B69" s="699" t="s">
        <v>2624</v>
      </c>
      <c r="C69" s="700">
        <v>2022</v>
      </c>
      <c r="D69" s="700" t="s">
        <v>12</v>
      </c>
      <c r="E69" s="34">
        <v>40000</v>
      </c>
      <c r="F69" s="466">
        <v>1</v>
      </c>
      <c r="G69" s="34">
        <v>40000</v>
      </c>
      <c r="H69" s="466">
        <v>1</v>
      </c>
      <c r="I69" s="466">
        <f t="shared" si="1"/>
        <v>40000</v>
      </c>
    </row>
    <row r="70" spans="1:9" ht="15.75">
      <c r="A70" s="466">
        <v>59</v>
      </c>
      <c r="B70" s="699" t="s">
        <v>176</v>
      </c>
      <c r="C70" s="700">
        <v>2022</v>
      </c>
      <c r="D70" s="700" t="s">
        <v>12</v>
      </c>
      <c r="E70" s="34">
        <v>10000</v>
      </c>
      <c r="F70" s="466">
        <v>4</v>
      </c>
      <c r="G70" s="34">
        <v>40000</v>
      </c>
      <c r="H70" s="466">
        <v>4</v>
      </c>
      <c r="I70" s="466">
        <f t="shared" si="1"/>
        <v>40000</v>
      </c>
    </row>
    <row r="71" spans="1:9" ht="15.75">
      <c r="A71" s="466">
        <v>60</v>
      </c>
      <c r="B71" s="699" t="s">
        <v>2625</v>
      </c>
      <c r="C71" s="700"/>
      <c r="D71" s="700" t="s">
        <v>12</v>
      </c>
      <c r="E71" s="34"/>
      <c r="F71" s="466">
        <v>9720</v>
      </c>
      <c r="G71" s="34">
        <v>0</v>
      </c>
      <c r="H71" s="466">
        <v>9720</v>
      </c>
      <c r="I71" s="466">
        <f t="shared" si="1"/>
        <v>0</v>
      </c>
    </row>
    <row r="72" spans="1:9" ht="15.75">
      <c r="A72" s="466">
        <v>61</v>
      </c>
      <c r="B72" s="699" t="s">
        <v>247</v>
      </c>
      <c r="C72" s="700">
        <v>2021</v>
      </c>
      <c r="D72" s="700" t="s">
        <v>12</v>
      </c>
      <c r="E72" s="34">
        <v>50000</v>
      </c>
      <c r="F72" s="466">
        <v>3</v>
      </c>
      <c r="G72" s="34">
        <v>150000</v>
      </c>
      <c r="H72" s="466">
        <v>3</v>
      </c>
      <c r="I72" s="466">
        <f t="shared" si="1"/>
        <v>150000</v>
      </c>
    </row>
    <row r="73" spans="1:9" ht="31.5">
      <c r="A73" s="466">
        <v>62</v>
      </c>
      <c r="B73" s="699" t="s">
        <v>2626</v>
      </c>
      <c r="C73" s="700">
        <v>2023</v>
      </c>
      <c r="D73" s="700" t="s">
        <v>12</v>
      </c>
      <c r="E73" s="34">
        <v>60000</v>
      </c>
      <c r="F73" s="466">
        <v>1</v>
      </c>
      <c r="G73" s="34">
        <v>60000</v>
      </c>
      <c r="H73" s="466">
        <v>1</v>
      </c>
      <c r="I73" s="466">
        <f t="shared" si="1"/>
        <v>60000</v>
      </c>
    </row>
    <row r="74" spans="1:9" ht="15.75">
      <c r="A74" s="466">
        <v>63</v>
      </c>
      <c r="B74" s="699" t="s">
        <v>2627</v>
      </c>
      <c r="C74" s="700">
        <v>2023</v>
      </c>
      <c r="D74" s="700" t="s">
        <v>12</v>
      </c>
      <c r="E74" s="34">
        <v>56666</v>
      </c>
      <c r="F74" s="466">
        <v>1</v>
      </c>
      <c r="G74" s="34">
        <v>56666</v>
      </c>
      <c r="H74" s="466">
        <v>1</v>
      </c>
      <c r="I74" s="466">
        <f t="shared" si="1"/>
        <v>56666</v>
      </c>
    </row>
    <row r="75" spans="1:9" ht="15.75">
      <c r="A75" s="466">
        <v>64</v>
      </c>
      <c r="B75" s="699" t="s">
        <v>432</v>
      </c>
      <c r="C75" s="700">
        <v>2023</v>
      </c>
      <c r="D75" s="700" t="s">
        <v>12</v>
      </c>
      <c r="E75" s="34">
        <v>44708</v>
      </c>
      <c r="F75" s="466">
        <v>1</v>
      </c>
      <c r="G75" s="34">
        <v>44708</v>
      </c>
      <c r="H75" s="466">
        <v>1</v>
      </c>
      <c r="I75" s="466">
        <f t="shared" si="1"/>
        <v>44708</v>
      </c>
    </row>
    <row r="76" spans="1:9" ht="15.75">
      <c r="A76" s="466">
        <v>65</v>
      </c>
      <c r="B76" s="699" t="s">
        <v>338</v>
      </c>
      <c r="C76" s="700">
        <v>2023</v>
      </c>
      <c r="D76" s="700" t="s">
        <v>12</v>
      </c>
      <c r="E76" s="34">
        <v>330000</v>
      </c>
      <c r="F76" s="466">
        <v>1</v>
      </c>
      <c r="G76" s="34">
        <v>330000</v>
      </c>
      <c r="H76" s="466">
        <v>1</v>
      </c>
      <c r="I76" s="466">
        <f t="shared" si="1"/>
        <v>330000</v>
      </c>
    </row>
    <row r="77" spans="1:9" ht="15.75">
      <c r="A77" s="466"/>
      <c r="B77" s="699" t="s">
        <v>635</v>
      </c>
      <c r="C77" s="700"/>
      <c r="D77" s="700"/>
      <c r="E77" s="34"/>
      <c r="F77" s="1100">
        <f>SUM(F12:F76)</f>
        <v>10348.15</v>
      </c>
      <c r="G77" s="1097">
        <f>SUM(G12:G76)</f>
        <v>6974561.5999999996</v>
      </c>
      <c r="H77" s="1098">
        <f>SUM(H12:H76)</f>
        <v>10348.15</v>
      </c>
      <c r="I77" s="1099">
        <f>I76+I75+I74+I73+I72+I6+I70+I69+I68+I67+I66+I65+I63+I62+I61+I60+I59+I58+I57+I56+I55+I54+I53+I52+I51+I50+I49+I48+I47+I46+I45+I44+I43+I42+I41+I40+I39+I38+I37+I36+I35+I34+I33+I32+I31+I30+I29+I28+I27+I26+I25+I24+I23+I22+I21+I20+I19+I18+I17+I16+I15+I14+I13+I12</f>
        <v>6944561.5999999996</v>
      </c>
    </row>
    <row r="82" spans="2:10" ht="15.75">
      <c r="B82" s="1511" t="s">
        <v>2693</v>
      </c>
      <c r="C82" s="1511"/>
      <c r="D82" s="1511"/>
      <c r="E82" s="1511"/>
      <c r="F82" s="1511"/>
      <c r="G82" s="1511"/>
      <c r="H82" s="1511"/>
    </row>
    <row r="83" spans="2:10" ht="18">
      <c r="B83" s="667" t="s">
        <v>3237</v>
      </c>
      <c r="C83" s="44"/>
      <c r="D83" s="44"/>
      <c r="E83" s="44"/>
      <c r="F83" s="44"/>
      <c r="G83" s="44"/>
      <c r="H83" s="44"/>
      <c r="I83" s="44"/>
      <c r="J83" s="44"/>
    </row>
    <row r="84" spans="2:10" ht="18">
      <c r="B84" s="667" t="s">
        <v>2628</v>
      </c>
      <c r="C84" s="44"/>
      <c r="D84" s="44"/>
      <c r="E84" s="44"/>
      <c r="F84" s="44"/>
      <c r="G84" s="44"/>
      <c r="H84" s="44"/>
      <c r="I84" s="44"/>
      <c r="J84" s="44"/>
    </row>
    <row r="85" spans="2:10" ht="15.75">
      <c r="B85" s="723"/>
      <c r="C85" s="44"/>
      <c r="D85" s="44"/>
      <c r="E85" s="44"/>
      <c r="F85" s="44"/>
      <c r="G85" s="44"/>
      <c r="H85" s="44"/>
      <c r="I85" s="44"/>
      <c r="J85" s="44"/>
    </row>
    <row r="86" spans="2:10" ht="15.75">
      <c r="B86" s="686" t="s">
        <v>1516</v>
      </c>
      <c r="C86" s="686"/>
      <c r="D86" s="686"/>
      <c r="E86" s="686"/>
      <c r="F86" s="686"/>
      <c r="G86" s="686"/>
      <c r="H86" s="686"/>
      <c r="I86" s="686"/>
      <c r="J86" s="686"/>
    </row>
    <row r="87" spans="2:10" ht="15.75">
      <c r="B87" s="1514" t="s">
        <v>631</v>
      </c>
      <c r="C87" s="1514" t="s">
        <v>644</v>
      </c>
      <c r="D87" s="1519" t="s">
        <v>633</v>
      </c>
      <c r="E87" s="1520"/>
      <c r="F87" s="1521"/>
      <c r="G87" s="1519" t="s">
        <v>634</v>
      </c>
      <c r="H87" s="1520"/>
      <c r="I87" s="1520"/>
      <c r="J87" s="1521"/>
    </row>
    <row r="88" spans="2:10">
      <c r="B88" s="1515"/>
      <c r="C88" s="1515"/>
      <c r="D88" s="1514" t="s">
        <v>635</v>
      </c>
      <c r="E88" s="1522" t="s">
        <v>636</v>
      </c>
      <c r="F88" s="1523"/>
      <c r="G88" s="1514" t="s">
        <v>635</v>
      </c>
      <c r="H88" s="1522" t="s">
        <v>636</v>
      </c>
      <c r="I88" s="1524"/>
      <c r="J88" s="1523"/>
    </row>
    <row r="89" spans="2:10" ht="89.25">
      <c r="B89" s="1516"/>
      <c r="C89" s="1516"/>
      <c r="D89" s="1516"/>
      <c r="E89" s="724" t="s">
        <v>637</v>
      </c>
      <c r="F89" s="724" t="s">
        <v>638</v>
      </c>
      <c r="G89" s="1516"/>
      <c r="H89" s="724" t="s">
        <v>637</v>
      </c>
      <c r="I89" s="724" t="s">
        <v>638</v>
      </c>
      <c r="J89" s="724" t="s">
        <v>639</v>
      </c>
    </row>
    <row r="90" spans="2:10">
      <c r="B90" s="692">
        <v>1</v>
      </c>
      <c r="C90" s="692">
        <v>2</v>
      </c>
      <c r="D90" s="692">
        <v>3</v>
      </c>
      <c r="E90" s="692">
        <v>4</v>
      </c>
      <c r="F90" s="692">
        <v>5</v>
      </c>
      <c r="G90" s="692">
        <v>6</v>
      </c>
      <c r="H90" s="692">
        <v>7</v>
      </c>
      <c r="I90" s="692">
        <v>8</v>
      </c>
      <c r="J90" s="692">
        <v>9</v>
      </c>
    </row>
    <row r="91" spans="2:10" ht="15.75">
      <c r="B91" s="725" t="s">
        <v>640</v>
      </c>
      <c r="C91" s="712">
        <v>900005001186</v>
      </c>
      <c r="D91" s="691">
        <v>4000</v>
      </c>
      <c r="E91" s="691">
        <v>4000</v>
      </c>
      <c r="F91" s="6"/>
      <c r="G91" s="6"/>
      <c r="H91" s="6"/>
      <c r="I91" s="6"/>
      <c r="J91" s="6"/>
    </row>
    <row r="92" spans="2:10" ht="15.75">
      <c r="B92" s="726"/>
      <c r="C92" s="712"/>
      <c r="D92" s="691"/>
      <c r="E92" s="691"/>
      <c r="F92" s="6"/>
      <c r="G92" s="6"/>
      <c r="H92" s="6"/>
      <c r="I92" s="6"/>
      <c r="J92" s="6"/>
    </row>
    <row r="93" spans="2:10" ht="15.75">
      <c r="B93" s="726"/>
      <c r="C93" s="712"/>
      <c r="D93" s="691"/>
      <c r="E93" s="691"/>
      <c r="F93" s="6"/>
      <c r="G93" s="6"/>
      <c r="H93" s="6"/>
      <c r="I93" s="6"/>
      <c r="J93" s="6"/>
    </row>
    <row r="94" spans="2:10" ht="15.75">
      <c r="B94" s="726"/>
      <c r="C94" s="712"/>
      <c r="D94" s="691"/>
      <c r="E94" s="691"/>
      <c r="F94" s="6"/>
      <c r="G94" s="6"/>
      <c r="H94" s="6"/>
      <c r="I94" s="6"/>
      <c r="J94" s="6"/>
    </row>
    <row r="95" spans="2:10" ht="15.75">
      <c r="B95" s="1512" t="s">
        <v>641</v>
      </c>
      <c r="C95" s="1513"/>
      <c r="D95" s="727">
        <f>SUM(D91:D91)</f>
        <v>4000</v>
      </c>
      <c r="E95" s="727">
        <f>SUM(E91:E91)</f>
        <v>4000</v>
      </c>
      <c r="F95" s="6"/>
      <c r="G95" s="6"/>
      <c r="H95" s="6"/>
      <c r="I95" s="6"/>
      <c r="J95" s="6"/>
    </row>
    <row r="96" spans="2:10" ht="15.75">
      <c r="B96" s="728"/>
      <c r="C96" s="728"/>
      <c r="D96" s="729"/>
      <c r="E96" s="729"/>
      <c r="F96" s="729"/>
      <c r="G96" s="729"/>
      <c r="H96" s="729"/>
      <c r="I96" s="729"/>
      <c r="J96" s="729"/>
    </row>
    <row r="97" spans="2:10">
      <c r="B97" s="44"/>
      <c r="C97" s="44"/>
      <c r="D97" s="44"/>
      <c r="E97" s="44"/>
      <c r="F97" s="44"/>
      <c r="G97" s="44"/>
      <c r="H97" s="44"/>
      <c r="I97" s="44"/>
      <c r="J97" s="44"/>
    </row>
    <row r="98" spans="2:10" ht="15.75">
      <c r="B98" s="686" t="s">
        <v>642</v>
      </c>
      <c r="C98" s="686"/>
      <c r="D98" s="686"/>
      <c r="E98" s="686"/>
      <c r="F98" s="686"/>
      <c r="G98" s="686"/>
      <c r="H98" s="686"/>
      <c r="I98" s="686" t="s">
        <v>2589</v>
      </c>
      <c r="J98" s="686"/>
    </row>
    <row r="99" spans="2:10" ht="15.75">
      <c r="B99" s="1514" t="s">
        <v>643</v>
      </c>
      <c r="C99" s="1514" t="s">
        <v>644</v>
      </c>
      <c r="D99" s="1517" t="s">
        <v>633</v>
      </c>
      <c r="E99" s="1517"/>
      <c r="F99" s="1517"/>
      <c r="G99" s="1517" t="s">
        <v>634</v>
      </c>
      <c r="H99" s="1517"/>
      <c r="I99" s="1517"/>
      <c r="J99" s="1517"/>
    </row>
    <row r="100" spans="2:10">
      <c r="B100" s="1515"/>
      <c r="C100" s="1515"/>
      <c r="D100" s="1514" t="s">
        <v>635</v>
      </c>
      <c r="E100" s="1518" t="s">
        <v>636</v>
      </c>
      <c r="F100" s="1518"/>
      <c r="G100" s="1514" t="s">
        <v>635</v>
      </c>
      <c r="H100" s="1518" t="s">
        <v>636</v>
      </c>
      <c r="I100" s="1518"/>
      <c r="J100" s="1518"/>
    </row>
    <row r="101" spans="2:10" ht="89.25">
      <c r="B101" s="1516"/>
      <c r="C101" s="1516"/>
      <c r="D101" s="1516"/>
      <c r="E101" s="724" t="s">
        <v>645</v>
      </c>
      <c r="F101" s="724" t="s">
        <v>646</v>
      </c>
      <c r="G101" s="1516"/>
      <c r="H101" s="724" t="s">
        <v>645</v>
      </c>
      <c r="I101" s="724" t="s">
        <v>646</v>
      </c>
      <c r="J101" s="724" t="s">
        <v>639</v>
      </c>
    </row>
    <row r="102" spans="2:10">
      <c r="B102" s="692">
        <v>1</v>
      </c>
      <c r="C102" s="692">
        <v>2</v>
      </c>
      <c r="D102" s="692">
        <v>3</v>
      </c>
      <c r="E102" s="692">
        <v>4</v>
      </c>
      <c r="F102" s="692">
        <v>5</v>
      </c>
      <c r="G102" s="692">
        <v>6</v>
      </c>
      <c r="H102" s="692">
        <v>7</v>
      </c>
      <c r="I102" s="692">
        <v>8</v>
      </c>
      <c r="J102" s="692">
        <v>9</v>
      </c>
    </row>
    <row r="103" spans="2:10" ht="30.75" customHeight="1">
      <c r="B103" s="246" t="s">
        <v>647</v>
      </c>
      <c r="C103" s="654" t="s">
        <v>1003</v>
      </c>
      <c r="D103" s="243">
        <v>344172</v>
      </c>
      <c r="E103" s="466">
        <v>344172</v>
      </c>
      <c r="F103" s="6"/>
      <c r="G103" s="6"/>
      <c r="H103" s="6"/>
      <c r="I103" s="6"/>
      <c r="J103" s="6"/>
    </row>
    <row r="104" spans="2:10" ht="15.75">
      <c r="B104" s="679"/>
      <c r="C104" s="712"/>
      <c r="D104" s="730"/>
      <c r="E104" s="730"/>
      <c r="F104" s="6"/>
      <c r="G104" s="6"/>
      <c r="H104" s="6"/>
      <c r="I104" s="6"/>
      <c r="J104" s="6"/>
    </row>
    <row r="105" spans="2:10" ht="15.75">
      <c r="B105" s="655"/>
      <c r="C105" s="656"/>
      <c r="D105" s="243"/>
      <c r="E105" s="466"/>
      <c r="F105" s="6"/>
      <c r="G105" s="6"/>
      <c r="H105" s="6"/>
      <c r="I105" s="6"/>
      <c r="J105" s="6"/>
    </row>
    <row r="106" spans="2:10" ht="15.75">
      <c r="B106" s="679"/>
      <c r="C106" s="712"/>
      <c r="D106" s="731"/>
      <c r="E106" s="730"/>
      <c r="F106" s="6"/>
      <c r="G106" s="6"/>
      <c r="H106" s="6"/>
      <c r="I106" s="6"/>
      <c r="J106" s="6"/>
    </row>
    <row r="107" spans="2:10" ht="15.75">
      <c r="B107" s="185"/>
      <c r="C107" s="202"/>
      <c r="D107" s="244"/>
      <c r="E107" s="195"/>
      <c r="F107" s="6"/>
      <c r="G107" s="6"/>
      <c r="H107" s="6"/>
      <c r="I107" s="6"/>
      <c r="J107" s="6"/>
    </row>
    <row r="108" spans="2:10" ht="15.75">
      <c r="B108" s="679"/>
      <c r="C108" s="679"/>
      <c r="D108" s="679"/>
      <c r="E108" s="679"/>
      <c r="F108" s="6"/>
      <c r="G108" s="6"/>
      <c r="H108" s="6"/>
      <c r="I108" s="6"/>
      <c r="J108" s="6"/>
    </row>
    <row r="109" spans="2:10" ht="15.75">
      <c r="B109" s="1512" t="s">
        <v>641</v>
      </c>
      <c r="C109" s="1513"/>
      <c r="D109" s="732"/>
      <c r="E109" s="727">
        <f>SUM(E103:E108)</f>
        <v>344172</v>
      </c>
      <c r="F109" s="6"/>
      <c r="G109" s="6"/>
      <c r="H109" s="6"/>
      <c r="I109" s="6"/>
      <c r="J109" s="6"/>
    </row>
    <row r="110" spans="2:10"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2:10">
      <c r="B111" s="44"/>
      <c r="C111" s="44"/>
      <c r="D111" s="44"/>
      <c r="E111" s="44"/>
      <c r="F111" s="44"/>
      <c r="G111" s="44"/>
      <c r="H111" s="44"/>
      <c r="I111" s="44"/>
      <c r="J111" s="44"/>
    </row>
    <row r="112" spans="2:10">
      <c r="B112" s="119" t="s">
        <v>655</v>
      </c>
      <c r="C112" s="119"/>
      <c r="D112" s="119"/>
      <c r="E112" s="119"/>
      <c r="F112" s="119"/>
      <c r="G112" s="119"/>
      <c r="H112" s="119"/>
      <c r="I112" s="119"/>
      <c r="J112" s="119"/>
    </row>
    <row r="113" spans="1:10">
      <c r="B113" s="119" t="s">
        <v>656</v>
      </c>
      <c r="C113" s="119"/>
      <c r="D113" s="119"/>
      <c r="E113" s="119"/>
      <c r="F113" s="119"/>
      <c r="G113" s="119"/>
      <c r="H113" s="119"/>
      <c r="I113" s="119"/>
      <c r="J113" s="119"/>
    </row>
    <row r="114" spans="1:10">
      <c r="B114" s="119" t="s">
        <v>657</v>
      </c>
      <c r="C114" s="119"/>
      <c r="D114" s="119"/>
      <c r="E114" s="119"/>
      <c r="F114" s="119"/>
      <c r="G114" s="119"/>
      <c r="H114" s="119"/>
      <c r="I114" s="119"/>
      <c r="J114" s="119"/>
    </row>
    <row r="115" spans="1:10">
      <c r="B115" s="119" t="s">
        <v>658</v>
      </c>
      <c r="C115" s="119"/>
      <c r="D115" s="119"/>
      <c r="E115" s="119"/>
      <c r="F115" s="119"/>
      <c r="G115" s="119"/>
      <c r="H115" s="119"/>
      <c r="I115" s="119"/>
      <c r="J115" s="119"/>
    </row>
    <row r="116" spans="1:10">
      <c r="B116" s="119" t="s">
        <v>659</v>
      </c>
      <c r="C116" s="119"/>
      <c r="D116" s="119"/>
      <c r="E116" s="119"/>
      <c r="F116" s="119"/>
      <c r="G116" s="119"/>
      <c r="H116" s="119"/>
      <c r="I116" s="119"/>
      <c r="J116" s="119"/>
    </row>
    <row r="117" spans="1:10"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1:10">
      <c r="B118" s="120" t="s">
        <v>660</v>
      </c>
      <c r="C118" s="120"/>
      <c r="D118" s="120"/>
      <c r="E118" s="120"/>
      <c r="F118" s="120"/>
      <c r="G118" s="120"/>
      <c r="H118" s="120"/>
      <c r="I118" s="120"/>
      <c r="J118" s="342"/>
    </row>
    <row r="120" spans="1:10">
      <c r="A120" s="1317" t="s">
        <v>1</v>
      </c>
      <c r="B120" s="1321" t="s">
        <v>661</v>
      </c>
      <c r="C120" s="1321" t="s">
        <v>662</v>
      </c>
      <c r="D120" s="1321" t="s">
        <v>663</v>
      </c>
      <c r="E120" s="1319" t="s">
        <v>664</v>
      </c>
      <c r="F120" s="1320"/>
      <c r="G120" s="1317" t="s">
        <v>665</v>
      </c>
      <c r="H120" s="1318"/>
    </row>
    <row r="121" spans="1:10" ht="45">
      <c r="A121" s="1318"/>
      <c r="B121" s="1322"/>
      <c r="C121" s="1322"/>
      <c r="D121" s="1322"/>
      <c r="E121" s="122" t="s">
        <v>666</v>
      </c>
      <c r="F121" s="122" t="s">
        <v>667</v>
      </c>
      <c r="G121" s="233" t="s">
        <v>668</v>
      </c>
      <c r="H121" s="233" t="s">
        <v>669</v>
      </c>
    </row>
    <row r="122" spans="1:10">
      <c r="A122" s="124">
        <v>1</v>
      </c>
      <c r="B122" s="240">
        <v>2</v>
      </c>
      <c r="C122" s="240">
        <v>3</v>
      </c>
      <c r="D122" s="240">
        <v>4</v>
      </c>
      <c r="E122" s="126">
        <v>5</v>
      </c>
      <c r="F122" s="126">
        <v>6</v>
      </c>
      <c r="G122" s="491">
        <v>7</v>
      </c>
      <c r="H122" s="491">
        <v>8</v>
      </c>
    </row>
    <row r="123" spans="1:10" ht="15.75">
      <c r="A123" s="234">
        <v>1</v>
      </c>
      <c r="B123" s="206" t="s">
        <v>1860</v>
      </c>
      <c r="C123" s="235" t="s">
        <v>2629</v>
      </c>
      <c r="D123" s="234" t="s">
        <v>2595</v>
      </c>
      <c r="E123" s="236">
        <v>1.2</v>
      </c>
      <c r="F123" s="236">
        <v>1.2</v>
      </c>
      <c r="G123" s="234"/>
      <c r="H123" s="234"/>
    </row>
  </sheetData>
  <mergeCells count="34">
    <mergeCell ref="A10:A11"/>
    <mergeCell ref="B10:B11"/>
    <mergeCell ref="C10:C11"/>
    <mergeCell ref="D10:D11"/>
    <mergeCell ref="E10:E11"/>
    <mergeCell ref="G100:G101"/>
    <mergeCell ref="H100:J100"/>
    <mergeCell ref="H10:I10"/>
    <mergeCell ref="B87:B89"/>
    <mergeCell ref="C87:C89"/>
    <mergeCell ref="D87:F87"/>
    <mergeCell ref="G87:J87"/>
    <mergeCell ref="D88:D89"/>
    <mergeCell ref="E88:F88"/>
    <mergeCell ref="G88:G89"/>
    <mergeCell ref="H88:J88"/>
    <mergeCell ref="F10:G10"/>
    <mergeCell ref="B82:H82"/>
    <mergeCell ref="G1:I3"/>
    <mergeCell ref="G120:H120"/>
    <mergeCell ref="B6:H6"/>
    <mergeCell ref="B109:C109"/>
    <mergeCell ref="A120:A121"/>
    <mergeCell ref="B120:B121"/>
    <mergeCell ref="C120:C121"/>
    <mergeCell ref="D120:D121"/>
    <mergeCell ref="E120:F120"/>
    <mergeCell ref="B95:C95"/>
    <mergeCell ref="B99:B101"/>
    <mergeCell ref="C99:C101"/>
    <mergeCell ref="D99:F99"/>
    <mergeCell ref="G99:J99"/>
    <mergeCell ref="D100:D101"/>
    <mergeCell ref="E100:F100"/>
  </mergeCells>
  <pageMargins left="0" right="0" top="0.35" bottom="0.24" header="0.31496062992125984" footer="0.31496062992125984"/>
  <pageSetup paperSize="9"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89"/>
  <sheetViews>
    <sheetView topLeftCell="A670" workbookViewId="0">
      <selection activeCell="A632" sqref="A632:XFD642"/>
    </sheetView>
  </sheetViews>
  <sheetFormatPr defaultRowHeight="15"/>
  <cols>
    <col min="1" max="1" width="5" style="76" customWidth="1"/>
    <col min="2" max="2" width="28.7109375" style="997" customWidth="1"/>
    <col min="3" max="3" width="20.140625" style="76" customWidth="1"/>
    <col min="4" max="4" width="11.7109375" style="76" customWidth="1"/>
    <col min="5" max="5" width="11" style="76" customWidth="1"/>
    <col min="6" max="6" width="11.28515625" style="76" customWidth="1"/>
    <col min="7" max="7" width="11.7109375" style="76" customWidth="1"/>
    <col min="8" max="8" width="13.42578125" style="76" customWidth="1"/>
    <col min="9" max="9" width="11.85546875" style="76" customWidth="1"/>
    <col min="10" max="10" width="15" style="76" customWidth="1"/>
    <col min="11" max="11" width="14.7109375" style="76" customWidth="1"/>
    <col min="12" max="13" width="9.140625" style="76"/>
    <col min="14" max="16" width="12.85546875" style="76" bestFit="1" customWidth="1"/>
    <col min="17" max="17" width="9.140625" style="76"/>
    <col min="18" max="18" width="10" style="76" bestFit="1" customWidth="1"/>
    <col min="19" max="16384" width="9.140625" style="76"/>
  </cols>
  <sheetData>
    <row r="1" spans="1:12" ht="27" customHeight="1">
      <c r="H1" s="941"/>
      <c r="I1" s="1235" t="s">
        <v>3198</v>
      </c>
      <c r="J1" s="1235"/>
      <c r="K1" s="1235"/>
      <c r="L1" s="941"/>
    </row>
    <row r="2" spans="1:12">
      <c r="H2" s="941"/>
      <c r="I2" s="1235"/>
      <c r="J2" s="1235"/>
      <c r="K2" s="1235"/>
      <c r="L2" s="941"/>
    </row>
    <row r="3" spans="1:12">
      <c r="H3" s="941"/>
      <c r="I3" s="1235"/>
      <c r="J3" s="1235"/>
      <c r="K3" s="1235"/>
      <c r="L3" s="941"/>
    </row>
    <row r="4" spans="1:12" ht="15.75">
      <c r="A4" s="1059"/>
      <c r="B4" s="1060"/>
      <c r="C4" s="1061"/>
      <c r="D4" s="1062"/>
      <c r="E4" s="1062"/>
      <c r="F4" s="1063"/>
      <c r="G4" s="1061"/>
      <c r="H4" s="1064"/>
      <c r="I4" s="1064"/>
      <c r="J4" s="1064"/>
      <c r="K4" s="941"/>
      <c r="L4" s="941"/>
    </row>
    <row r="6" spans="1:12" ht="15.75">
      <c r="A6" s="1059"/>
      <c r="B6" s="1060"/>
      <c r="C6" s="1222" t="s">
        <v>3238</v>
      </c>
      <c r="D6" s="1222"/>
      <c r="E6" s="1222"/>
      <c r="F6" s="1223"/>
      <c r="G6" s="1207"/>
      <c r="H6" s="1207"/>
      <c r="I6" s="1063"/>
      <c r="J6" s="1061"/>
    </row>
    <row r="7" spans="1:12" s="1113" customFormat="1">
      <c r="A7" s="120" t="s">
        <v>3239</v>
      </c>
      <c r="B7" s="120"/>
      <c r="C7" s="1199"/>
      <c r="D7" s="1199"/>
      <c r="E7" s="1114"/>
      <c r="F7" s="120"/>
      <c r="G7" s="1114"/>
      <c r="H7" s="1114"/>
      <c r="I7" s="120"/>
      <c r="J7" s="44"/>
    </row>
    <row r="8" spans="1:12" s="1113" customFormat="1">
      <c r="A8" s="1115" t="s">
        <v>3240</v>
      </c>
      <c r="B8" s="1115"/>
      <c r="C8" s="1115"/>
      <c r="D8" s="1115"/>
      <c r="E8" s="1115"/>
      <c r="F8" s="1115"/>
      <c r="G8" s="1115"/>
      <c r="H8" s="1115"/>
      <c r="I8" s="1115"/>
      <c r="J8" s="44"/>
    </row>
    <row r="9" spans="1:12" ht="15.75">
      <c r="A9" s="1059"/>
      <c r="B9" s="1060"/>
      <c r="C9" s="1222"/>
      <c r="D9" s="1222"/>
      <c r="E9" s="1222"/>
      <c r="F9" s="1207"/>
      <c r="G9" s="1207"/>
      <c r="H9" s="1207"/>
      <c r="I9" s="1063"/>
      <c r="J9" s="1061"/>
    </row>
    <row r="10" spans="1:12" s="85" customFormat="1" ht="15.75" customHeight="1">
      <c r="A10" s="1246" t="s">
        <v>672</v>
      </c>
      <c r="B10" s="1546" t="s">
        <v>673</v>
      </c>
      <c r="C10" s="1246" t="s">
        <v>716</v>
      </c>
      <c r="D10" s="1246" t="s">
        <v>2698</v>
      </c>
      <c r="E10" s="1246" t="s">
        <v>2699</v>
      </c>
      <c r="F10" s="1246" t="s">
        <v>718</v>
      </c>
      <c r="G10" s="1248" t="s">
        <v>676</v>
      </c>
      <c r="H10" s="1249"/>
      <c r="I10" s="1248" t="s">
        <v>677</v>
      </c>
      <c r="J10" s="1249"/>
    </row>
    <row r="11" spans="1:12" s="85" customFormat="1" ht="15.75" customHeight="1">
      <c r="A11" s="1406"/>
      <c r="B11" s="1547"/>
      <c r="C11" s="1406"/>
      <c r="D11" s="1406"/>
      <c r="E11" s="1406"/>
      <c r="F11" s="1406"/>
      <c r="G11" s="1057" t="s">
        <v>678</v>
      </c>
      <c r="H11" s="1056" t="s">
        <v>679</v>
      </c>
      <c r="I11" s="5" t="s">
        <v>719</v>
      </c>
      <c r="J11" s="1057" t="s">
        <v>720</v>
      </c>
    </row>
    <row r="12" spans="1:12">
      <c r="A12" s="942">
        <v>1</v>
      </c>
      <c r="B12" s="881" t="s">
        <v>2700</v>
      </c>
      <c r="C12" s="943">
        <v>1988</v>
      </c>
      <c r="D12" s="882">
        <v>2010</v>
      </c>
      <c r="E12" s="882" t="s">
        <v>12</v>
      </c>
      <c r="F12" s="109">
        <v>2222000</v>
      </c>
      <c r="G12" s="882">
        <v>1</v>
      </c>
      <c r="H12" s="944">
        <v>2222000</v>
      </c>
      <c r="I12" s="882">
        <v>1</v>
      </c>
      <c r="J12" s="944">
        <v>2222000</v>
      </c>
    </row>
    <row r="13" spans="1:12">
      <c r="A13" s="942">
        <v>2</v>
      </c>
      <c r="B13" s="875" t="s">
        <v>2701</v>
      </c>
      <c r="C13" s="877"/>
      <c r="D13" s="877">
        <v>2010</v>
      </c>
      <c r="E13" s="878" t="s">
        <v>12</v>
      </c>
      <c r="F13" s="879">
        <v>24000</v>
      </c>
      <c r="G13" s="877">
        <v>20</v>
      </c>
      <c r="H13" s="880">
        <f t="shared" ref="H13:H22" si="0">SUM(F13*G13)</f>
        <v>480000</v>
      </c>
      <c r="I13" s="877">
        <v>20</v>
      </c>
      <c r="J13" s="880">
        <v>480000</v>
      </c>
    </row>
    <row r="14" spans="1:12">
      <c r="A14" s="942">
        <v>3</v>
      </c>
      <c r="B14" s="875" t="s">
        <v>2702</v>
      </c>
      <c r="C14" s="877"/>
      <c r="D14" s="877">
        <v>2010</v>
      </c>
      <c r="E14" s="878" t="s">
        <v>12</v>
      </c>
      <c r="F14" s="879">
        <v>51200</v>
      </c>
      <c r="G14" s="877">
        <v>10</v>
      </c>
      <c r="H14" s="880">
        <f t="shared" si="0"/>
        <v>512000</v>
      </c>
      <c r="I14" s="877">
        <v>10</v>
      </c>
      <c r="J14" s="880">
        <v>512000</v>
      </c>
    </row>
    <row r="15" spans="1:12">
      <c r="A15" s="942">
        <v>4</v>
      </c>
      <c r="B15" s="875" t="s">
        <v>2703</v>
      </c>
      <c r="C15" s="877"/>
      <c r="D15" s="877">
        <v>1997</v>
      </c>
      <c r="E15" s="878" t="s">
        <v>12</v>
      </c>
      <c r="F15" s="879">
        <v>0</v>
      </c>
      <c r="G15" s="877">
        <v>1</v>
      </c>
      <c r="H15" s="880">
        <v>0</v>
      </c>
      <c r="I15" s="877">
        <v>1</v>
      </c>
      <c r="J15" s="880">
        <v>0</v>
      </c>
    </row>
    <row r="16" spans="1:12">
      <c r="A16" s="942">
        <v>5</v>
      </c>
      <c r="B16" s="875" t="s">
        <v>2704</v>
      </c>
      <c r="C16" s="877"/>
      <c r="D16" s="877">
        <v>2007</v>
      </c>
      <c r="E16" s="878" t="s">
        <v>12</v>
      </c>
      <c r="F16" s="879">
        <v>29880</v>
      </c>
      <c r="G16" s="877">
        <v>1</v>
      </c>
      <c r="H16" s="880">
        <v>29880</v>
      </c>
      <c r="I16" s="877">
        <v>1</v>
      </c>
      <c r="J16" s="880">
        <v>29880</v>
      </c>
    </row>
    <row r="17" spans="1:10">
      <c r="A17" s="942">
        <v>6</v>
      </c>
      <c r="B17" s="875" t="s">
        <v>2705</v>
      </c>
      <c r="C17" s="877"/>
      <c r="D17" s="877">
        <v>2007</v>
      </c>
      <c r="E17" s="878" t="s">
        <v>12</v>
      </c>
      <c r="F17" s="879">
        <v>158400</v>
      </c>
      <c r="G17" s="877">
        <v>2</v>
      </c>
      <c r="H17" s="880">
        <f t="shared" si="0"/>
        <v>316800</v>
      </c>
      <c r="I17" s="877">
        <v>2</v>
      </c>
      <c r="J17" s="880">
        <v>316800</v>
      </c>
    </row>
    <row r="18" spans="1:10">
      <c r="A18" s="942">
        <v>7</v>
      </c>
      <c r="B18" s="875" t="s">
        <v>2706</v>
      </c>
      <c r="C18" s="877"/>
      <c r="D18" s="877">
        <v>2007</v>
      </c>
      <c r="E18" s="878" t="s">
        <v>12</v>
      </c>
      <c r="F18" s="879">
        <v>770400</v>
      </c>
      <c r="G18" s="877">
        <v>1</v>
      </c>
      <c r="H18" s="880">
        <f t="shared" si="0"/>
        <v>770400</v>
      </c>
      <c r="I18" s="877">
        <v>1</v>
      </c>
      <c r="J18" s="880">
        <f>SUM(H18*I18)</f>
        <v>770400</v>
      </c>
    </row>
    <row r="19" spans="1:10">
      <c r="A19" s="942">
        <v>8</v>
      </c>
      <c r="B19" s="875" t="s">
        <v>2707</v>
      </c>
      <c r="C19" s="877"/>
      <c r="D19" s="877">
        <v>2007</v>
      </c>
      <c r="E19" s="878" t="s">
        <v>12</v>
      </c>
      <c r="F19" s="879">
        <v>72000</v>
      </c>
      <c r="G19" s="877">
        <v>1</v>
      </c>
      <c r="H19" s="880">
        <f t="shared" si="0"/>
        <v>72000</v>
      </c>
      <c r="I19" s="877">
        <v>1</v>
      </c>
      <c r="J19" s="880">
        <f>SUM(H19*I19)</f>
        <v>72000</v>
      </c>
    </row>
    <row r="20" spans="1:10">
      <c r="A20" s="942">
        <v>9</v>
      </c>
      <c r="B20" s="875" t="s">
        <v>2708</v>
      </c>
      <c r="C20" s="876">
        <v>1989</v>
      </c>
      <c r="D20" s="877">
        <v>2008</v>
      </c>
      <c r="E20" s="878" t="s">
        <v>12</v>
      </c>
      <c r="F20" s="879">
        <v>44800</v>
      </c>
      <c r="G20" s="877">
        <v>1</v>
      </c>
      <c r="H20" s="880">
        <f t="shared" si="0"/>
        <v>44800</v>
      </c>
      <c r="I20" s="877">
        <v>1</v>
      </c>
      <c r="J20" s="880">
        <f>SUM(H20*I20)</f>
        <v>44800</v>
      </c>
    </row>
    <row r="21" spans="1:10">
      <c r="A21" s="942">
        <v>10</v>
      </c>
      <c r="B21" s="875" t="s">
        <v>2709</v>
      </c>
      <c r="C21" s="892">
        <v>1989</v>
      </c>
      <c r="D21" s="877" t="s">
        <v>2710</v>
      </c>
      <c r="E21" s="878" t="s">
        <v>12</v>
      </c>
      <c r="F21" s="879">
        <v>18810</v>
      </c>
      <c r="G21" s="877" t="s">
        <v>1028</v>
      </c>
      <c r="H21" s="880">
        <f t="shared" si="0"/>
        <v>18810</v>
      </c>
      <c r="I21" s="877" t="s">
        <v>1028</v>
      </c>
      <c r="J21" s="880">
        <f>SUM(H21*I21)</f>
        <v>18810</v>
      </c>
    </row>
    <row r="22" spans="1:10">
      <c r="A22" s="942">
        <v>11</v>
      </c>
      <c r="B22" s="875" t="s">
        <v>2709</v>
      </c>
      <c r="C22" s="892">
        <v>1989</v>
      </c>
      <c r="D22" s="877">
        <v>1991</v>
      </c>
      <c r="E22" s="878" t="s">
        <v>12</v>
      </c>
      <c r="F22" s="879">
        <v>16720</v>
      </c>
      <c r="G22" s="877">
        <v>1</v>
      </c>
      <c r="H22" s="880">
        <f t="shared" si="0"/>
        <v>16720</v>
      </c>
      <c r="I22" s="877">
        <v>1</v>
      </c>
      <c r="J22" s="880">
        <f>SUM(H22*I22)</f>
        <v>16720</v>
      </c>
    </row>
    <row r="23" spans="1:10">
      <c r="A23" s="942">
        <v>12</v>
      </c>
      <c r="B23" s="875" t="s">
        <v>2711</v>
      </c>
      <c r="C23" s="892">
        <v>1984</v>
      </c>
      <c r="D23" s="877">
        <v>2006</v>
      </c>
      <c r="E23" s="878" t="s">
        <v>12</v>
      </c>
      <c r="F23" s="879">
        <v>57120</v>
      </c>
      <c r="G23" s="877">
        <v>1</v>
      </c>
      <c r="H23" s="880">
        <v>57120</v>
      </c>
      <c r="I23" s="877">
        <v>1</v>
      </c>
      <c r="J23" s="880">
        <v>57120</v>
      </c>
    </row>
    <row r="24" spans="1:10">
      <c r="A24" s="942">
        <v>13</v>
      </c>
      <c r="B24" s="875" t="s">
        <v>2712</v>
      </c>
      <c r="C24" s="892">
        <v>2008</v>
      </c>
      <c r="D24" s="877">
        <v>2008</v>
      </c>
      <c r="E24" s="878" t="s">
        <v>12</v>
      </c>
      <c r="F24" s="880">
        <v>7637320</v>
      </c>
      <c r="G24" s="877">
        <v>1</v>
      </c>
      <c r="H24" s="944">
        <v>7637320</v>
      </c>
      <c r="I24" s="877">
        <v>1</v>
      </c>
      <c r="J24" s="944">
        <v>7637320</v>
      </c>
    </row>
    <row r="25" spans="1:10">
      <c r="A25" s="942">
        <v>14</v>
      </c>
      <c r="B25" s="875" t="s">
        <v>2713</v>
      </c>
      <c r="C25" s="892">
        <v>2008</v>
      </c>
      <c r="D25" s="877">
        <v>2008</v>
      </c>
      <c r="E25" s="878" t="s">
        <v>12</v>
      </c>
      <c r="F25" s="880">
        <v>8336218</v>
      </c>
      <c r="G25" s="877">
        <v>1</v>
      </c>
      <c r="H25" s="880">
        <v>8336218</v>
      </c>
      <c r="I25" s="877">
        <v>1</v>
      </c>
      <c r="J25" s="880">
        <v>8336218</v>
      </c>
    </row>
    <row r="26" spans="1:10">
      <c r="A26" s="942">
        <v>15</v>
      </c>
      <c r="B26" s="875" t="s">
        <v>2714</v>
      </c>
      <c r="C26" s="892">
        <v>2007</v>
      </c>
      <c r="D26" s="877">
        <v>2008</v>
      </c>
      <c r="E26" s="878" t="s">
        <v>12</v>
      </c>
      <c r="F26" s="879">
        <v>4857600</v>
      </c>
      <c r="G26" s="877">
        <v>1</v>
      </c>
      <c r="H26" s="880">
        <v>4857600</v>
      </c>
      <c r="I26" s="877">
        <v>1</v>
      </c>
      <c r="J26" s="880">
        <v>4857600</v>
      </c>
    </row>
    <row r="27" spans="1:10">
      <c r="A27" s="942">
        <v>16</v>
      </c>
      <c r="B27" s="875" t="s">
        <v>2715</v>
      </c>
      <c r="C27" s="892">
        <v>1983</v>
      </c>
      <c r="D27" s="877">
        <v>2009</v>
      </c>
      <c r="E27" s="878" t="s">
        <v>12</v>
      </c>
      <c r="F27" s="879">
        <v>7723040</v>
      </c>
      <c r="G27" s="877">
        <v>1</v>
      </c>
      <c r="H27" s="880">
        <v>7723040</v>
      </c>
      <c r="I27" s="877">
        <v>1</v>
      </c>
      <c r="J27" s="880">
        <v>7723040</v>
      </c>
    </row>
    <row r="28" spans="1:10">
      <c r="A28" s="942">
        <v>17</v>
      </c>
      <c r="B28" s="875" t="s">
        <v>2716</v>
      </c>
      <c r="C28" s="892">
        <v>2008</v>
      </c>
      <c r="D28" s="877">
        <v>2009</v>
      </c>
      <c r="E28" s="878" t="s">
        <v>12</v>
      </c>
      <c r="F28" s="879">
        <v>260480</v>
      </c>
      <c r="G28" s="877">
        <v>1</v>
      </c>
      <c r="H28" s="880">
        <f t="shared" ref="H28:H91" si="1">SUM(F28*G28)</f>
        <v>260480</v>
      </c>
      <c r="I28" s="877">
        <v>1</v>
      </c>
      <c r="J28" s="880">
        <f>SUM(H28*I28)</f>
        <v>260480</v>
      </c>
    </row>
    <row r="29" spans="1:10">
      <c r="A29" s="942">
        <v>18</v>
      </c>
      <c r="B29" s="875" t="s">
        <v>2717</v>
      </c>
      <c r="C29" s="892">
        <v>2007</v>
      </c>
      <c r="D29" s="877">
        <v>2008</v>
      </c>
      <c r="E29" s="878" t="s">
        <v>12</v>
      </c>
      <c r="F29" s="879">
        <v>1292800</v>
      </c>
      <c r="G29" s="877">
        <v>1</v>
      </c>
      <c r="H29" s="880">
        <f t="shared" si="1"/>
        <v>1292800</v>
      </c>
      <c r="I29" s="877">
        <v>1</v>
      </c>
      <c r="J29" s="880">
        <f>SUM(H29*I29)</f>
        <v>1292800</v>
      </c>
    </row>
    <row r="30" spans="1:10">
      <c r="A30" s="942">
        <v>19</v>
      </c>
      <c r="B30" s="875" t="s">
        <v>2718</v>
      </c>
      <c r="C30" s="877"/>
      <c r="D30" s="877">
        <v>2008</v>
      </c>
      <c r="E30" s="878" t="s">
        <v>12</v>
      </c>
      <c r="F30" s="879">
        <v>40000</v>
      </c>
      <c r="G30" s="877">
        <v>32</v>
      </c>
      <c r="H30" s="880">
        <f t="shared" si="1"/>
        <v>1280000</v>
      </c>
      <c r="I30" s="877">
        <v>32</v>
      </c>
      <c r="J30" s="880">
        <v>1280000</v>
      </c>
    </row>
    <row r="31" spans="1:10">
      <c r="A31" s="942">
        <v>20</v>
      </c>
      <c r="B31" s="875" t="s">
        <v>2719</v>
      </c>
      <c r="C31" s="877"/>
      <c r="D31" s="877">
        <v>2008</v>
      </c>
      <c r="E31" s="878" t="s">
        <v>12</v>
      </c>
      <c r="F31" s="879">
        <v>132000</v>
      </c>
      <c r="G31" s="877">
        <v>5</v>
      </c>
      <c r="H31" s="880">
        <f t="shared" si="1"/>
        <v>660000</v>
      </c>
      <c r="I31" s="877">
        <v>5</v>
      </c>
      <c r="J31" s="880">
        <v>660000</v>
      </c>
    </row>
    <row r="32" spans="1:10">
      <c r="A32" s="942">
        <v>21</v>
      </c>
      <c r="B32" s="875" t="s">
        <v>2720</v>
      </c>
      <c r="C32" s="877"/>
      <c r="D32" s="877">
        <v>2008</v>
      </c>
      <c r="E32" s="878" t="s">
        <v>12</v>
      </c>
      <c r="F32" s="879">
        <v>90000</v>
      </c>
      <c r="G32" s="877">
        <v>5</v>
      </c>
      <c r="H32" s="880">
        <f t="shared" si="1"/>
        <v>450000</v>
      </c>
      <c r="I32" s="877">
        <v>5</v>
      </c>
      <c r="J32" s="880">
        <v>450000</v>
      </c>
    </row>
    <row r="33" spans="1:10">
      <c r="A33" s="942">
        <v>22</v>
      </c>
      <c r="B33" s="875" t="s">
        <v>2721</v>
      </c>
      <c r="C33" s="877"/>
      <c r="D33" s="877">
        <v>2008</v>
      </c>
      <c r="E33" s="878" t="s">
        <v>12</v>
      </c>
      <c r="F33" s="879">
        <v>109200</v>
      </c>
      <c r="G33" s="877">
        <v>5</v>
      </c>
      <c r="H33" s="880">
        <f t="shared" si="1"/>
        <v>546000</v>
      </c>
      <c r="I33" s="877">
        <v>5</v>
      </c>
      <c r="J33" s="880">
        <v>546000</v>
      </c>
    </row>
    <row r="34" spans="1:10">
      <c r="A34" s="942">
        <v>23</v>
      </c>
      <c r="B34" s="875" t="s">
        <v>2722</v>
      </c>
      <c r="C34" s="877"/>
      <c r="D34" s="877">
        <v>2008</v>
      </c>
      <c r="E34" s="878" t="s">
        <v>12</v>
      </c>
      <c r="F34" s="879">
        <v>60000</v>
      </c>
      <c r="G34" s="877">
        <v>5</v>
      </c>
      <c r="H34" s="880">
        <f t="shared" si="1"/>
        <v>300000</v>
      </c>
      <c r="I34" s="877">
        <v>5</v>
      </c>
      <c r="J34" s="880">
        <v>300000</v>
      </c>
    </row>
    <row r="35" spans="1:10">
      <c r="A35" s="942">
        <v>24</v>
      </c>
      <c r="B35" s="875" t="s">
        <v>2723</v>
      </c>
      <c r="C35" s="877"/>
      <c r="D35" s="877">
        <v>2008</v>
      </c>
      <c r="E35" s="878" t="s">
        <v>12</v>
      </c>
      <c r="F35" s="879">
        <v>84000</v>
      </c>
      <c r="G35" s="877">
        <v>5</v>
      </c>
      <c r="H35" s="880">
        <f t="shared" si="1"/>
        <v>420000</v>
      </c>
      <c r="I35" s="877">
        <v>5</v>
      </c>
      <c r="J35" s="880">
        <v>420000</v>
      </c>
    </row>
    <row r="36" spans="1:10">
      <c r="A36" s="942">
        <v>25</v>
      </c>
      <c r="B36" s="875" t="s">
        <v>2724</v>
      </c>
      <c r="C36" s="877"/>
      <c r="D36" s="877">
        <v>2002</v>
      </c>
      <c r="E36" s="878" t="s">
        <v>12</v>
      </c>
      <c r="F36" s="879">
        <v>43200</v>
      </c>
      <c r="G36" s="877">
        <v>3</v>
      </c>
      <c r="H36" s="880">
        <f t="shared" si="1"/>
        <v>129600</v>
      </c>
      <c r="I36" s="877">
        <v>3</v>
      </c>
      <c r="J36" s="880">
        <v>129600</v>
      </c>
    </row>
    <row r="37" spans="1:10">
      <c r="A37" s="942">
        <v>26</v>
      </c>
      <c r="B37" s="945" t="s">
        <v>2725</v>
      </c>
      <c r="C37" s="946"/>
      <c r="D37" s="946">
        <v>2002</v>
      </c>
      <c r="E37" s="878" t="s">
        <v>12</v>
      </c>
      <c r="F37" s="947">
        <v>64200</v>
      </c>
      <c r="G37" s="946">
        <v>4</v>
      </c>
      <c r="H37" s="891">
        <f t="shared" si="1"/>
        <v>256800</v>
      </c>
      <c r="I37" s="946">
        <v>4</v>
      </c>
      <c r="J37" s="891">
        <v>256800</v>
      </c>
    </row>
    <row r="38" spans="1:10">
      <c r="A38" s="942">
        <v>27</v>
      </c>
      <c r="B38" s="875" t="s">
        <v>2726</v>
      </c>
      <c r="C38" s="877"/>
      <c r="D38" s="877">
        <v>2007</v>
      </c>
      <c r="E38" s="878" t="s">
        <v>12</v>
      </c>
      <c r="F38" s="879">
        <v>54000</v>
      </c>
      <c r="G38" s="877">
        <v>2</v>
      </c>
      <c r="H38" s="880">
        <f t="shared" si="1"/>
        <v>108000</v>
      </c>
      <c r="I38" s="877">
        <v>2</v>
      </c>
      <c r="J38" s="880">
        <v>108000</v>
      </c>
    </row>
    <row r="39" spans="1:10">
      <c r="A39" s="942">
        <v>28</v>
      </c>
      <c r="B39" s="875" t="s">
        <v>2727</v>
      </c>
      <c r="C39" s="892"/>
      <c r="D39" s="877"/>
      <c r="E39" s="878" t="s">
        <v>12</v>
      </c>
      <c r="F39" s="879">
        <v>2200</v>
      </c>
      <c r="G39" s="877">
        <v>1</v>
      </c>
      <c r="H39" s="880">
        <f t="shared" si="1"/>
        <v>2200</v>
      </c>
      <c r="I39" s="877">
        <v>1</v>
      </c>
      <c r="J39" s="880">
        <f>SUM(H39*I39)</f>
        <v>2200</v>
      </c>
    </row>
    <row r="40" spans="1:10">
      <c r="A40" s="942">
        <v>29</v>
      </c>
      <c r="B40" s="875" t="s">
        <v>2728</v>
      </c>
      <c r="C40" s="877"/>
      <c r="D40" s="877">
        <v>2011</v>
      </c>
      <c r="E40" s="878" t="s">
        <v>363</v>
      </c>
      <c r="F40" s="879">
        <v>9546</v>
      </c>
      <c r="G40" s="877">
        <v>4000</v>
      </c>
      <c r="H40" s="880">
        <v>38184000</v>
      </c>
      <c r="I40" s="877">
        <v>4000</v>
      </c>
      <c r="J40" s="880">
        <v>38184000</v>
      </c>
    </row>
    <row r="41" spans="1:10">
      <c r="A41" s="942">
        <v>30</v>
      </c>
      <c r="B41" s="881" t="s">
        <v>2729</v>
      </c>
      <c r="C41" s="882"/>
      <c r="D41" s="882">
        <v>2007</v>
      </c>
      <c r="E41" s="878" t="s">
        <v>12</v>
      </c>
      <c r="F41" s="883">
        <v>71500</v>
      </c>
      <c r="G41" s="882">
        <v>22</v>
      </c>
      <c r="H41" s="884">
        <f t="shared" si="1"/>
        <v>1573000</v>
      </c>
      <c r="I41" s="882">
        <v>22</v>
      </c>
      <c r="J41" s="884">
        <v>1573000</v>
      </c>
    </row>
    <row r="42" spans="1:10">
      <c r="A42" s="942">
        <v>31</v>
      </c>
      <c r="B42" s="875" t="s">
        <v>2730</v>
      </c>
      <c r="C42" s="877"/>
      <c r="D42" s="877">
        <v>2007</v>
      </c>
      <c r="E42" s="878" t="s">
        <v>12</v>
      </c>
      <c r="F42" s="879">
        <v>16250</v>
      </c>
      <c r="G42" s="877">
        <v>88</v>
      </c>
      <c r="H42" s="880">
        <f t="shared" si="1"/>
        <v>1430000</v>
      </c>
      <c r="I42" s="877">
        <v>88</v>
      </c>
      <c r="J42" s="880">
        <v>1430000</v>
      </c>
    </row>
    <row r="43" spans="1:10">
      <c r="A43" s="942">
        <v>32</v>
      </c>
      <c r="B43" s="875" t="s">
        <v>2731</v>
      </c>
      <c r="C43" s="877"/>
      <c r="D43" s="877">
        <v>2007</v>
      </c>
      <c r="E43" s="878" t="s">
        <v>12</v>
      </c>
      <c r="F43" s="879">
        <v>24000</v>
      </c>
      <c r="G43" s="877">
        <v>1</v>
      </c>
      <c r="H43" s="880">
        <f t="shared" si="1"/>
        <v>24000</v>
      </c>
      <c r="I43" s="877">
        <v>1</v>
      </c>
      <c r="J43" s="880">
        <f>SUM(H43*I43)</f>
        <v>24000</v>
      </c>
    </row>
    <row r="44" spans="1:10">
      <c r="A44" s="942">
        <v>33</v>
      </c>
      <c r="B44" s="875" t="s">
        <v>2732</v>
      </c>
      <c r="C44" s="877"/>
      <c r="D44" s="877">
        <v>2008</v>
      </c>
      <c r="E44" s="878" t="s">
        <v>12</v>
      </c>
      <c r="F44" s="879">
        <v>15000</v>
      </c>
      <c r="G44" s="877">
        <v>28</v>
      </c>
      <c r="H44" s="880">
        <f t="shared" si="1"/>
        <v>420000</v>
      </c>
      <c r="I44" s="877">
        <v>28</v>
      </c>
      <c r="J44" s="880">
        <v>420000</v>
      </c>
    </row>
    <row r="45" spans="1:10">
      <c r="A45" s="942">
        <v>34</v>
      </c>
      <c r="B45" s="875" t="s">
        <v>2731</v>
      </c>
      <c r="C45" s="877"/>
      <c r="D45" s="877">
        <v>2008</v>
      </c>
      <c r="E45" s="878" t="s">
        <v>12</v>
      </c>
      <c r="F45" s="879">
        <v>24000</v>
      </c>
      <c r="G45" s="877">
        <v>3</v>
      </c>
      <c r="H45" s="880">
        <f t="shared" si="1"/>
        <v>72000</v>
      </c>
      <c r="I45" s="877">
        <v>3</v>
      </c>
      <c r="J45" s="880">
        <v>72000</v>
      </c>
    </row>
    <row r="46" spans="1:10">
      <c r="A46" s="942">
        <v>35</v>
      </c>
      <c r="B46" s="875" t="s">
        <v>2733</v>
      </c>
      <c r="C46" s="877"/>
      <c r="D46" s="877">
        <v>2008</v>
      </c>
      <c r="E46" s="878" t="s">
        <v>12</v>
      </c>
      <c r="F46" s="879">
        <v>60000</v>
      </c>
      <c r="G46" s="877">
        <v>1</v>
      </c>
      <c r="H46" s="880">
        <f t="shared" si="1"/>
        <v>60000</v>
      </c>
      <c r="I46" s="877">
        <v>1</v>
      </c>
      <c r="J46" s="880">
        <f>SUM(H46*I46)</f>
        <v>60000</v>
      </c>
    </row>
    <row r="47" spans="1:10">
      <c r="A47" s="942">
        <v>36</v>
      </c>
      <c r="B47" s="875" t="s">
        <v>2734</v>
      </c>
      <c r="C47" s="877"/>
      <c r="D47" s="877">
        <v>2008</v>
      </c>
      <c r="E47" s="878" t="s">
        <v>12</v>
      </c>
      <c r="F47" s="879">
        <v>90000</v>
      </c>
      <c r="G47" s="877">
        <v>1</v>
      </c>
      <c r="H47" s="880">
        <f t="shared" si="1"/>
        <v>90000</v>
      </c>
      <c r="I47" s="877">
        <v>1</v>
      </c>
      <c r="J47" s="880">
        <f>SUM(H47*I47)</f>
        <v>90000</v>
      </c>
    </row>
    <row r="48" spans="1:10">
      <c r="A48" s="942">
        <v>37</v>
      </c>
      <c r="B48" s="875" t="s">
        <v>2735</v>
      </c>
      <c r="C48" s="877"/>
      <c r="D48" s="877">
        <v>2008</v>
      </c>
      <c r="E48" s="878" t="s">
        <v>12</v>
      </c>
      <c r="F48" s="879">
        <v>7200</v>
      </c>
      <c r="G48" s="877">
        <v>50</v>
      </c>
      <c r="H48" s="880">
        <f t="shared" si="1"/>
        <v>360000</v>
      </c>
      <c r="I48" s="877">
        <v>50</v>
      </c>
      <c r="J48" s="880">
        <f>SUM(F48*I48)</f>
        <v>360000</v>
      </c>
    </row>
    <row r="49" spans="1:10">
      <c r="A49" s="942">
        <v>38</v>
      </c>
      <c r="B49" s="875" t="s">
        <v>2736</v>
      </c>
      <c r="C49" s="877"/>
      <c r="D49" s="877">
        <v>2008</v>
      </c>
      <c r="E49" s="878" t="s">
        <v>12</v>
      </c>
      <c r="F49" s="677">
        <v>60000</v>
      </c>
      <c r="G49" s="877">
        <v>2</v>
      </c>
      <c r="H49" s="880">
        <f t="shared" si="1"/>
        <v>120000</v>
      </c>
      <c r="I49" s="877">
        <v>2</v>
      </c>
      <c r="J49" s="880">
        <v>120000</v>
      </c>
    </row>
    <row r="50" spans="1:10">
      <c r="A50" s="942">
        <v>39</v>
      </c>
      <c r="B50" s="885" t="s">
        <v>2737</v>
      </c>
      <c r="C50" s="877"/>
      <c r="D50" s="877">
        <v>2008</v>
      </c>
      <c r="E50" s="878" t="s">
        <v>12</v>
      </c>
      <c r="F50" s="886">
        <v>11160</v>
      </c>
      <c r="G50" s="215">
        <v>15</v>
      </c>
      <c r="H50" s="880">
        <f>SUM(F50*G50)</f>
        <v>167400</v>
      </c>
      <c r="I50" s="215">
        <v>15</v>
      </c>
      <c r="J50" s="880">
        <f>SUM(F50*I50)</f>
        <v>167400</v>
      </c>
    </row>
    <row r="51" spans="1:10">
      <c r="A51" s="942">
        <v>40</v>
      </c>
      <c r="B51" s="885" t="s">
        <v>2738</v>
      </c>
      <c r="C51" s="877"/>
      <c r="D51" s="877">
        <v>2008</v>
      </c>
      <c r="E51" s="878" t="s">
        <v>12</v>
      </c>
      <c r="F51" s="886">
        <v>1300</v>
      </c>
      <c r="G51" s="215">
        <v>84</v>
      </c>
      <c r="H51" s="880">
        <f t="shared" si="1"/>
        <v>109200</v>
      </c>
      <c r="I51" s="215">
        <v>84</v>
      </c>
      <c r="J51" s="880">
        <v>109200</v>
      </c>
    </row>
    <row r="52" spans="1:10">
      <c r="A52" s="942">
        <v>41</v>
      </c>
      <c r="B52" s="885" t="s">
        <v>2739</v>
      </c>
      <c r="C52" s="877"/>
      <c r="D52" s="877">
        <v>2008</v>
      </c>
      <c r="E52" s="878" t="s">
        <v>12</v>
      </c>
      <c r="F52" s="886">
        <v>227.5</v>
      </c>
      <c r="G52" s="215">
        <v>62</v>
      </c>
      <c r="H52" s="880">
        <f t="shared" si="1"/>
        <v>14105</v>
      </c>
      <c r="I52" s="215">
        <v>62</v>
      </c>
      <c r="J52" s="880">
        <v>14105</v>
      </c>
    </row>
    <row r="53" spans="1:10">
      <c r="A53" s="942">
        <v>42</v>
      </c>
      <c r="B53" s="885" t="s">
        <v>2739</v>
      </c>
      <c r="C53" s="877"/>
      <c r="D53" s="877">
        <v>2008</v>
      </c>
      <c r="E53" s="878" t="s">
        <v>12</v>
      </c>
      <c r="F53" s="886">
        <v>163</v>
      </c>
      <c r="G53" s="215">
        <v>45</v>
      </c>
      <c r="H53" s="880">
        <v>7313</v>
      </c>
      <c r="I53" s="215">
        <v>45</v>
      </c>
      <c r="J53" s="880">
        <v>7313</v>
      </c>
    </row>
    <row r="54" spans="1:10">
      <c r="A54" s="942">
        <v>43</v>
      </c>
      <c r="B54" s="885" t="s">
        <v>2740</v>
      </c>
      <c r="C54" s="877"/>
      <c r="D54" s="877">
        <v>2008</v>
      </c>
      <c r="E54" s="878" t="s">
        <v>12</v>
      </c>
      <c r="F54" s="886">
        <v>845</v>
      </c>
      <c r="G54" s="215">
        <v>30</v>
      </c>
      <c r="H54" s="880">
        <f t="shared" si="1"/>
        <v>25350</v>
      </c>
      <c r="I54" s="215">
        <v>30</v>
      </c>
      <c r="J54" s="880">
        <v>25350</v>
      </c>
    </row>
    <row r="55" spans="1:10">
      <c r="A55" s="942">
        <v>44</v>
      </c>
      <c r="B55" s="885" t="s">
        <v>2741</v>
      </c>
      <c r="C55" s="877"/>
      <c r="D55" s="877">
        <v>2008</v>
      </c>
      <c r="E55" s="878" t="s">
        <v>12</v>
      </c>
      <c r="F55" s="886">
        <v>650</v>
      </c>
      <c r="G55" s="215">
        <v>78</v>
      </c>
      <c r="H55" s="880">
        <f t="shared" si="1"/>
        <v>50700</v>
      </c>
      <c r="I55" s="215">
        <v>78</v>
      </c>
      <c r="J55" s="880">
        <v>50700</v>
      </c>
    </row>
    <row r="56" spans="1:10">
      <c r="A56" s="942">
        <v>45</v>
      </c>
      <c r="B56" s="885" t="s">
        <v>2742</v>
      </c>
      <c r="C56" s="877"/>
      <c r="D56" s="877">
        <v>2008</v>
      </c>
      <c r="E56" s="878" t="s">
        <v>12</v>
      </c>
      <c r="F56" s="886">
        <v>780</v>
      </c>
      <c r="G56" s="215">
        <v>705</v>
      </c>
      <c r="H56" s="880">
        <f t="shared" si="1"/>
        <v>549900</v>
      </c>
      <c r="I56" s="215">
        <v>705</v>
      </c>
      <c r="J56" s="880">
        <v>549900</v>
      </c>
    </row>
    <row r="57" spans="1:10">
      <c r="A57" s="942">
        <v>46</v>
      </c>
      <c r="B57" s="885" t="s">
        <v>2742</v>
      </c>
      <c r="C57" s="877"/>
      <c r="D57" s="877">
        <v>2008</v>
      </c>
      <c r="E57" s="878" t="s">
        <v>12</v>
      </c>
      <c r="F57" s="886">
        <v>520</v>
      </c>
      <c r="G57" s="215">
        <v>284</v>
      </c>
      <c r="H57" s="880">
        <f t="shared" si="1"/>
        <v>147680</v>
      </c>
      <c r="I57" s="215">
        <v>284</v>
      </c>
      <c r="J57" s="880">
        <v>147680</v>
      </c>
    </row>
    <row r="58" spans="1:10">
      <c r="A58" s="942">
        <v>47</v>
      </c>
      <c r="B58" s="885" t="s">
        <v>2743</v>
      </c>
      <c r="C58" s="877"/>
      <c r="D58" s="877">
        <v>2008</v>
      </c>
      <c r="E58" s="878" t="s">
        <v>12</v>
      </c>
      <c r="F58" s="886">
        <v>585</v>
      </c>
      <c r="G58" s="215">
        <v>70</v>
      </c>
      <c r="H58" s="880">
        <f t="shared" si="1"/>
        <v>40950</v>
      </c>
      <c r="I58" s="215">
        <v>70</v>
      </c>
      <c r="J58" s="880">
        <v>40950</v>
      </c>
    </row>
    <row r="59" spans="1:10">
      <c r="A59" s="942">
        <v>48</v>
      </c>
      <c r="B59" s="885" t="s">
        <v>2744</v>
      </c>
      <c r="C59" s="877"/>
      <c r="D59" s="877">
        <v>2008</v>
      </c>
      <c r="E59" s="878" t="s">
        <v>12</v>
      </c>
      <c r="F59" s="886">
        <v>227.5</v>
      </c>
      <c r="G59" s="215">
        <v>300</v>
      </c>
      <c r="H59" s="880">
        <f t="shared" si="1"/>
        <v>68250</v>
      </c>
      <c r="I59" s="215">
        <v>300</v>
      </c>
      <c r="J59" s="880">
        <v>68250</v>
      </c>
    </row>
    <row r="60" spans="1:10">
      <c r="A60" s="942">
        <v>49</v>
      </c>
      <c r="B60" s="885" t="s">
        <v>1148</v>
      </c>
      <c r="C60" s="877"/>
      <c r="D60" s="877">
        <v>2008</v>
      </c>
      <c r="E60" s="878" t="s">
        <v>12</v>
      </c>
      <c r="F60" s="886">
        <v>227.5</v>
      </c>
      <c r="G60" s="215">
        <v>300</v>
      </c>
      <c r="H60" s="880">
        <f t="shared" si="1"/>
        <v>68250</v>
      </c>
      <c r="I60" s="215">
        <v>300</v>
      </c>
      <c r="J60" s="880">
        <v>68250</v>
      </c>
    </row>
    <row r="61" spans="1:10">
      <c r="A61" s="942">
        <v>50</v>
      </c>
      <c r="B61" s="885" t="s">
        <v>2745</v>
      </c>
      <c r="C61" s="877"/>
      <c r="D61" s="877">
        <v>2008</v>
      </c>
      <c r="E61" s="878" t="s">
        <v>12</v>
      </c>
      <c r="F61" s="886">
        <v>4550</v>
      </c>
      <c r="G61" s="215">
        <v>22</v>
      </c>
      <c r="H61" s="880">
        <f t="shared" si="1"/>
        <v>100100</v>
      </c>
      <c r="I61" s="215">
        <v>22</v>
      </c>
      <c r="J61" s="880">
        <v>100100</v>
      </c>
    </row>
    <row r="62" spans="1:10">
      <c r="A62" s="942">
        <v>51</v>
      </c>
      <c r="B62" s="885" t="s">
        <v>2746</v>
      </c>
      <c r="C62" s="877"/>
      <c r="D62" s="877">
        <v>2008</v>
      </c>
      <c r="E62" s="878" t="s">
        <v>12</v>
      </c>
      <c r="F62" s="886">
        <v>650</v>
      </c>
      <c r="G62" s="215">
        <v>43</v>
      </c>
      <c r="H62" s="880">
        <f t="shared" si="1"/>
        <v>27950</v>
      </c>
      <c r="I62" s="215">
        <v>43</v>
      </c>
      <c r="J62" s="880">
        <v>27950</v>
      </c>
    </row>
    <row r="63" spans="1:10">
      <c r="A63" s="942">
        <v>52</v>
      </c>
      <c r="B63" s="885" t="s">
        <v>2747</v>
      </c>
      <c r="C63" s="877"/>
      <c r="D63" s="877">
        <v>2008</v>
      </c>
      <c r="E63" s="878" t="s">
        <v>12</v>
      </c>
      <c r="F63" s="886">
        <v>98</v>
      </c>
      <c r="G63" s="215">
        <v>121</v>
      </c>
      <c r="H63" s="880">
        <v>11798</v>
      </c>
      <c r="I63" s="215">
        <v>121</v>
      </c>
      <c r="J63" s="880">
        <v>11798</v>
      </c>
    </row>
    <row r="64" spans="1:10">
      <c r="A64" s="942">
        <v>53</v>
      </c>
      <c r="B64" s="885" t="s">
        <v>2748</v>
      </c>
      <c r="C64" s="877"/>
      <c r="D64" s="877">
        <v>2008</v>
      </c>
      <c r="E64" s="878" t="s">
        <v>12</v>
      </c>
      <c r="F64" s="886">
        <v>4550</v>
      </c>
      <c r="G64" s="215">
        <v>29</v>
      </c>
      <c r="H64" s="880">
        <f t="shared" si="1"/>
        <v>131950</v>
      </c>
      <c r="I64" s="215">
        <v>29</v>
      </c>
      <c r="J64" s="880">
        <v>131950</v>
      </c>
    </row>
    <row r="65" spans="1:10">
      <c r="A65" s="942">
        <v>54</v>
      </c>
      <c r="B65" s="885" t="s">
        <v>2749</v>
      </c>
      <c r="C65" s="877"/>
      <c r="D65" s="877">
        <v>2008</v>
      </c>
      <c r="E65" s="878" t="s">
        <v>12</v>
      </c>
      <c r="F65" s="886">
        <v>30000</v>
      </c>
      <c r="G65" s="215">
        <v>1</v>
      </c>
      <c r="H65" s="880">
        <f t="shared" si="1"/>
        <v>30000</v>
      </c>
      <c r="I65" s="215">
        <v>1</v>
      </c>
      <c r="J65" s="880">
        <f>SUM(H65*I65)</f>
        <v>30000</v>
      </c>
    </row>
    <row r="66" spans="1:10">
      <c r="A66" s="942">
        <v>55</v>
      </c>
      <c r="B66" s="885" t="s">
        <v>2750</v>
      </c>
      <c r="C66" s="877"/>
      <c r="D66" s="877">
        <v>2008</v>
      </c>
      <c r="E66" s="878" t="s">
        <v>12</v>
      </c>
      <c r="F66" s="886">
        <v>33000</v>
      </c>
      <c r="G66" s="215">
        <v>3</v>
      </c>
      <c r="H66" s="880">
        <f t="shared" si="1"/>
        <v>99000</v>
      </c>
      <c r="I66" s="215">
        <v>3</v>
      </c>
      <c r="J66" s="880">
        <v>99000</v>
      </c>
    </row>
    <row r="67" spans="1:10">
      <c r="A67" s="942">
        <v>56</v>
      </c>
      <c r="B67" s="885" t="s">
        <v>2751</v>
      </c>
      <c r="C67" s="877"/>
      <c r="D67" s="877">
        <v>2008</v>
      </c>
      <c r="E67" s="878" t="s">
        <v>12</v>
      </c>
      <c r="F67" s="886">
        <v>10800</v>
      </c>
      <c r="G67" s="215">
        <v>2</v>
      </c>
      <c r="H67" s="880">
        <f t="shared" si="1"/>
        <v>21600</v>
      </c>
      <c r="I67" s="215">
        <v>2</v>
      </c>
      <c r="J67" s="880">
        <v>21600</v>
      </c>
    </row>
    <row r="68" spans="1:10">
      <c r="A68" s="942">
        <v>57</v>
      </c>
      <c r="B68" s="885" t="s">
        <v>1111</v>
      </c>
      <c r="C68" s="877"/>
      <c r="D68" s="877">
        <v>2008</v>
      </c>
      <c r="E68" s="878" t="s">
        <v>12</v>
      </c>
      <c r="F68" s="886">
        <v>1080</v>
      </c>
      <c r="G68" s="215">
        <v>2</v>
      </c>
      <c r="H68" s="880">
        <f t="shared" si="1"/>
        <v>2160</v>
      </c>
      <c r="I68" s="215">
        <v>2</v>
      </c>
      <c r="J68" s="880">
        <v>2160</v>
      </c>
    </row>
    <row r="69" spans="1:10">
      <c r="A69" s="942">
        <v>58</v>
      </c>
      <c r="B69" s="885" t="s">
        <v>2752</v>
      </c>
      <c r="C69" s="877"/>
      <c r="D69" s="877">
        <v>2008</v>
      </c>
      <c r="E69" s="878" t="s">
        <v>12</v>
      </c>
      <c r="F69" s="886">
        <v>900</v>
      </c>
      <c r="G69" s="215">
        <v>2</v>
      </c>
      <c r="H69" s="880">
        <f t="shared" si="1"/>
        <v>1800</v>
      </c>
      <c r="I69" s="215">
        <v>2</v>
      </c>
      <c r="J69" s="880">
        <v>1800</v>
      </c>
    </row>
    <row r="70" spans="1:10">
      <c r="A70" s="942">
        <v>59</v>
      </c>
      <c r="B70" s="885" t="s">
        <v>2753</v>
      </c>
      <c r="C70" s="877"/>
      <c r="D70" s="877">
        <v>2008</v>
      </c>
      <c r="E70" s="878" t="s">
        <v>12</v>
      </c>
      <c r="F70" s="886">
        <v>720</v>
      </c>
      <c r="G70" s="215">
        <v>2</v>
      </c>
      <c r="H70" s="880">
        <f t="shared" si="1"/>
        <v>1440</v>
      </c>
      <c r="I70" s="215">
        <v>2</v>
      </c>
      <c r="J70" s="880">
        <v>1440</v>
      </c>
    </row>
    <row r="71" spans="1:10">
      <c r="A71" s="942">
        <v>60</v>
      </c>
      <c r="B71" s="885" t="s">
        <v>2753</v>
      </c>
      <c r="C71" s="877"/>
      <c r="D71" s="877">
        <v>2008</v>
      </c>
      <c r="E71" s="878" t="s">
        <v>12</v>
      </c>
      <c r="F71" s="886">
        <v>690</v>
      </c>
      <c r="G71" s="215">
        <v>4</v>
      </c>
      <c r="H71" s="880">
        <f t="shared" si="1"/>
        <v>2760</v>
      </c>
      <c r="I71" s="215">
        <v>4</v>
      </c>
      <c r="J71" s="880">
        <v>2760</v>
      </c>
    </row>
    <row r="72" spans="1:10">
      <c r="A72" s="942">
        <v>61</v>
      </c>
      <c r="B72" s="885" t="s">
        <v>2754</v>
      </c>
      <c r="C72" s="877"/>
      <c r="D72" s="877">
        <v>2008</v>
      </c>
      <c r="E72" s="878" t="s">
        <v>12</v>
      </c>
      <c r="F72" s="886">
        <v>1500</v>
      </c>
      <c r="G72" s="215">
        <v>2</v>
      </c>
      <c r="H72" s="880">
        <f t="shared" si="1"/>
        <v>3000</v>
      </c>
      <c r="I72" s="215">
        <v>2</v>
      </c>
      <c r="J72" s="880">
        <v>3000</v>
      </c>
    </row>
    <row r="73" spans="1:10">
      <c r="A73" s="942">
        <v>62</v>
      </c>
      <c r="B73" s="885" t="s">
        <v>2755</v>
      </c>
      <c r="C73" s="877"/>
      <c r="D73" s="877">
        <v>2008</v>
      </c>
      <c r="E73" s="878" t="s">
        <v>12</v>
      </c>
      <c r="F73" s="886">
        <v>300</v>
      </c>
      <c r="G73" s="215">
        <v>10</v>
      </c>
      <c r="H73" s="880">
        <f t="shared" si="1"/>
        <v>3000</v>
      </c>
      <c r="I73" s="215">
        <v>10</v>
      </c>
      <c r="J73" s="880">
        <v>3000</v>
      </c>
    </row>
    <row r="74" spans="1:10">
      <c r="A74" s="942">
        <v>63</v>
      </c>
      <c r="B74" s="885" t="s">
        <v>2507</v>
      </c>
      <c r="C74" s="877"/>
      <c r="D74" s="877">
        <v>2008</v>
      </c>
      <c r="E74" s="878" t="s">
        <v>12</v>
      </c>
      <c r="F74" s="886">
        <v>6000</v>
      </c>
      <c r="G74" s="215">
        <v>1</v>
      </c>
      <c r="H74" s="880">
        <f t="shared" si="1"/>
        <v>6000</v>
      </c>
      <c r="I74" s="215">
        <v>1</v>
      </c>
      <c r="J74" s="880">
        <f>SUM(H74*I74)</f>
        <v>6000</v>
      </c>
    </row>
    <row r="75" spans="1:10">
      <c r="A75" s="942">
        <v>64</v>
      </c>
      <c r="B75" s="885" t="s">
        <v>2756</v>
      </c>
      <c r="C75" s="877"/>
      <c r="D75" s="877">
        <v>2008</v>
      </c>
      <c r="E75" s="878" t="s">
        <v>12</v>
      </c>
      <c r="F75" s="886">
        <v>2400</v>
      </c>
      <c r="G75" s="215">
        <v>2</v>
      </c>
      <c r="H75" s="880">
        <f t="shared" si="1"/>
        <v>4800</v>
      </c>
      <c r="I75" s="215">
        <v>2</v>
      </c>
      <c r="J75" s="880">
        <v>4800</v>
      </c>
    </row>
    <row r="76" spans="1:10">
      <c r="A76" s="942">
        <v>65</v>
      </c>
      <c r="B76" s="885" t="s">
        <v>2757</v>
      </c>
      <c r="C76" s="877"/>
      <c r="D76" s="877">
        <v>2008</v>
      </c>
      <c r="E76" s="878" t="s">
        <v>12</v>
      </c>
      <c r="F76" s="886">
        <v>900</v>
      </c>
      <c r="G76" s="215">
        <v>1</v>
      </c>
      <c r="H76" s="880">
        <f t="shared" si="1"/>
        <v>900</v>
      </c>
      <c r="I76" s="215">
        <v>1</v>
      </c>
      <c r="J76" s="880">
        <f>SUM(H76*I76)</f>
        <v>900</v>
      </c>
    </row>
    <row r="77" spans="1:10">
      <c r="A77" s="942">
        <v>66</v>
      </c>
      <c r="B77" s="885" t="s">
        <v>2758</v>
      </c>
      <c r="C77" s="877"/>
      <c r="D77" s="877">
        <v>2008</v>
      </c>
      <c r="E77" s="878" t="s">
        <v>12</v>
      </c>
      <c r="F77" s="886">
        <v>3000</v>
      </c>
      <c r="G77" s="215">
        <v>6</v>
      </c>
      <c r="H77" s="880">
        <f t="shared" si="1"/>
        <v>18000</v>
      </c>
      <c r="I77" s="215">
        <v>6</v>
      </c>
      <c r="J77" s="880">
        <v>18000</v>
      </c>
    </row>
    <row r="78" spans="1:10">
      <c r="A78" s="942">
        <v>67</v>
      </c>
      <c r="B78" s="885" t="s">
        <v>2757</v>
      </c>
      <c r="C78" s="877"/>
      <c r="D78" s="877">
        <v>2008</v>
      </c>
      <c r="E78" s="878" t="s">
        <v>12</v>
      </c>
      <c r="F78" s="886">
        <v>1200</v>
      </c>
      <c r="G78" s="215">
        <v>5</v>
      </c>
      <c r="H78" s="880">
        <f t="shared" si="1"/>
        <v>6000</v>
      </c>
      <c r="I78" s="215">
        <v>5</v>
      </c>
      <c r="J78" s="880">
        <v>6000</v>
      </c>
    </row>
    <row r="79" spans="1:10">
      <c r="A79" s="942">
        <v>68</v>
      </c>
      <c r="B79" s="885" t="s">
        <v>2759</v>
      </c>
      <c r="C79" s="877"/>
      <c r="D79" s="877">
        <v>2008</v>
      </c>
      <c r="E79" s="878" t="s">
        <v>12</v>
      </c>
      <c r="F79" s="886">
        <v>2100</v>
      </c>
      <c r="G79" s="215">
        <v>60</v>
      </c>
      <c r="H79" s="880">
        <f t="shared" si="1"/>
        <v>126000</v>
      </c>
      <c r="I79" s="215">
        <v>60</v>
      </c>
      <c r="J79" s="880">
        <v>126000</v>
      </c>
    </row>
    <row r="80" spans="1:10">
      <c r="A80" s="942">
        <v>69</v>
      </c>
      <c r="B80" s="885" t="s">
        <v>2760</v>
      </c>
      <c r="C80" s="877"/>
      <c r="D80" s="877">
        <v>2008</v>
      </c>
      <c r="E80" s="878" t="s">
        <v>12</v>
      </c>
      <c r="F80" s="886">
        <v>1560</v>
      </c>
      <c r="G80" s="215">
        <v>1</v>
      </c>
      <c r="H80" s="880">
        <f t="shared" si="1"/>
        <v>1560</v>
      </c>
      <c r="I80" s="215">
        <v>1</v>
      </c>
      <c r="J80" s="880">
        <f>SUM(H80*I80)</f>
        <v>1560</v>
      </c>
    </row>
    <row r="81" spans="1:10">
      <c r="A81" s="942">
        <v>70</v>
      </c>
      <c r="B81" s="885" t="s">
        <v>1106</v>
      </c>
      <c r="C81" s="877"/>
      <c r="D81" s="877">
        <v>2008</v>
      </c>
      <c r="E81" s="878" t="s">
        <v>12</v>
      </c>
      <c r="F81" s="886">
        <v>3600</v>
      </c>
      <c r="G81" s="215">
        <v>1</v>
      </c>
      <c r="H81" s="880">
        <f t="shared" si="1"/>
        <v>3600</v>
      </c>
      <c r="I81" s="215">
        <v>1</v>
      </c>
      <c r="J81" s="880">
        <f>SUM(H81*I81)</f>
        <v>3600</v>
      </c>
    </row>
    <row r="82" spans="1:10">
      <c r="A82" s="942">
        <v>71</v>
      </c>
      <c r="B82" s="885" t="s">
        <v>2761</v>
      </c>
      <c r="C82" s="877"/>
      <c r="D82" s="877">
        <v>2008</v>
      </c>
      <c r="E82" s="878" t="s">
        <v>12</v>
      </c>
      <c r="F82" s="886">
        <v>240</v>
      </c>
      <c r="G82" s="215">
        <v>320</v>
      </c>
      <c r="H82" s="880">
        <f t="shared" si="1"/>
        <v>76800</v>
      </c>
      <c r="I82" s="215">
        <v>320</v>
      </c>
      <c r="J82" s="880">
        <v>76800</v>
      </c>
    </row>
    <row r="83" spans="1:10">
      <c r="A83" s="942">
        <v>72</v>
      </c>
      <c r="B83" s="885" t="s">
        <v>2762</v>
      </c>
      <c r="C83" s="877"/>
      <c r="D83" s="877">
        <v>2008</v>
      </c>
      <c r="E83" s="878" t="s">
        <v>12</v>
      </c>
      <c r="F83" s="886">
        <v>180</v>
      </c>
      <c r="G83" s="215">
        <v>333</v>
      </c>
      <c r="H83" s="880">
        <f t="shared" si="1"/>
        <v>59940</v>
      </c>
      <c r="I83" s="215">
        <v>333</v>
      </c>
      <c r="J83" s="880">
        <v>59940</v>
      </c>
    </row>
    <row r="84" spans="1:10">
      <c r="A84" s="942">
        <v>73</v>
      </c>
      <c r="B84" s="885" t="s">
        <v>2763</v>
      </c>
      <c r="C84" s="877"/>
      <c r="D84" s="877">
        <v>2008</v>
      </c>
      <c r="E84" s="878" t="s">
        <v>12</v>
      </c>
      <c r="F84" s="886">
        <v>720</v>
      </c>
      <c r="G84" s="215">
        <v>4</v>
      </c>
      <c r="H84" s="880">
        <f t="shared" si="1"/>
        <v>2880</v>
      </c>
      <c r="I84" s="215">
        <v>4</v>
      </c>
      <c r="J84" s="880">
        <v>2880</v>
      </c>
    </row>
    <row r="85" spans="1:10">
      <c r="A85" s="942">
        <v>74</v>
      </c>
      <c r="B85" s="885" t="s">
        <v>2764</v>
      </c>
      <c r="C85" s="877"/>
      <c r="D85" s="877">
        <v>2008</v>
      </c>
      <c r="E85" s="878" t="s">
        <v>12</v>
      </c>
      <c r="F85" s="886">
        <v>1200</v>
      </c>
      <c r="G85" s="215">
        <v>5</v>
      </c>
      <c r="H85" s="880">
        <f t="shared" si="1"/>
        <v>6000</v>
      </c>
      <c r="I85" s="215">
        <v>5</v>
      </c>
      <c r="J85" s="880">
        <v>6000</v>
      </c>
    </row>
    <row r="86" spans="1:10">
      <c r="A86" s="942">
        <v>75</v>
      </c>
      <c r="B86" s="885" t="s">
        <v>2765</v>
      </c>
      <c r="C86" s="877"/>
      <c r="D86" s="877">
        <v>2008</v>
      </c>
      <c r="E86" s="878" t="s">
        <v>12</v>
      </c>
      <c r="F86" s="886">
        <v>1500</v>
      </c>
      <c r="G86" s="215">
        <v>3</v>
      </c>
      <c r="H86" s="880">
        <f t="shared" si="1"/>
        <v>4500</v>
      </c>
      <c r="I86" s="215">
        <v>3</v>
      </c>
      <c r="J86" s="880">
        <v>4500</v>
      </c>
    </row>
    <row r="87" spans="1:10">
      <c r="A87" s="942">
        <v>76</v>
      </c>
      <c r="B87" s="885" t="s">
        <v>2766</v>
      </c>
      <c r="C87" s="877"/>
      <c r="D87" s="877">
        <v>2008</v>
      </c>
      <c r="E87" s="878" t="s">
        <v>12</v>
      </c>
      <c r="F87" s="886">
        <v>9000</v>
      </c>
      <c r="G87" s="215">
        <v>3</v>
      </c>
      <c r="H87" s="880">
        <f t="shared" si="1"/>
        <v>27000</v>
      </c>
      <c r="I87" s="215">
        <v>3</v>
      </c>
      <c r="J87" s="880">
        <v>27000</v>
      </c>
    </row>
    <row r="88" spans="1:10">
      <c r="A88" s="942">
        <v>77</v>
      </c>
      <c r="B88" s="885" t="s">
        <v>2766</v>
      </c>
      <c r="C88" s="877"/>
      <c r="D88" s="877">
        <v>2008</v>
      </c>
      <c r="E88" s="878" t="s">
        <v>12</v>
      </c>
      <c r="F88" s="886">
        <v>7200</v>
      </c>
      <c r="G88" s="215">
        <v>1</v>
      </c>
      <c r="H88" s="880">
        <f t="shared" si="1"/>
        <v>7200</v>
      </c>
      <c r="I88" s="215">
        <v>1</v>
      </c>
      <c r="J88" s="880">
        <f>SUM(H88*I88)</f>
        <v>7200</v>
      </c>
    </row>
    <row r="89" spans="1:10">
      <c r="A89" s="942">
        <v>78</v>
      </c>
      <c r="B89" s="885" t="s">
        <v>2767</v>
      </c>
      <c r="C89" s="877"/>
      <c r="D89" s="877">
        <v>2008</v>
      </c>
      <c r="E89" s="878" t="s">
        <v>12</v>
      </c>
      <c r="F89" s="886">
        <v>500</v>
      </c>
      <c r="G89" s="215">
        <v>10</v>
      </c>
      <c r="H89" s="880">
        <f t="shared" si="1"/>
        <v>5000</v>
      </c>
      <c r="I89" s="215">
        <v>10</v>
      </c>
      <c r="J89" s="880">
        <v>5000</v>
      </c>
    </row>
    <row r="90" spans="1:10">
      <c r="A90" s="942">
        <v>79</v>
      </c>
      <c r="B90" s="885" t="s">
        <v>2768</v>
      </c>
      <c r="C90" s="215"/>
      <c r="D90" s="215">
        <v>2008</v>
      </c>
      <c r="E90" s="878" t="s">
        <v>12</v>
      </c>
      <c r="F90" s="886">
        <v>10800</v>
      </c>
      <c r="G90" s="215">
        <v>2</v>
      </c>
      <c r="H90" s="880">
        <f t="shared" si="1"/>
        <v>21600</v>
      </c>
      <c r="I90" s="215">
        <v>2</v>
      </c>
      <c r="J90" s="880">
        <v>21600</v>
      </c>
    </row>
    <row r="91" spans="1:10">
      <c r="A91" s="942">
        <v>80</v>
      </c>
      <c r="B91" s="885" t="s">
        <v>2769</v>
      </c>
      <c r="C91" s="215"/>
      <c r="D91" s="215">
        <v>2008</v>
      </c>
      <c r="E91" s="878" t="s">
        <v>12</v>
      </c>
      <c r="F91" s="886">
        <v>720</v>
      </c>
      <c r="G91" s="215">
        <v>4</v>
      </c>
      <c r="H91" s="880">
        <f t="shared" si="1"/>
        <v>2880</v>
      </c>
      <c r="I91" s="215">
        <v>4</v>
      </c>
      <c r="J91" s="880">
        <v>2880</v>
      </c>
    </row>
    <row r="92" spans="1:10">
      <c r="A92" s="942">
        <v>81</v>
      </c>
      <c r="B92" s="885" t="s">
        <v>2770</v>
      </c>
      <c r="C92" s="215"/>
      <c r="D92" s="215">
        <v>2008</v>
      </c>
      <c r="E92" s="878" t="s">
        <v>12</v>
      </c>
      <c r="F92" s="886">
        <v>720</v>
      </c>
      <c r="G92" s="215">
        <v>63</v>
      </c>
      <c r="H92" s="880">
        <f t="shared" ref="H92:H103" si="2">SUM(F92*G92)</f>
        <v>45360</v>
      </c>
      <c r="I92" s="215">
        <v>63</v>
      </c>
      <c r="J92" s="880">
        <v>45360</v>
      </c>
    </row>
    <row r="93" spans="1:10">
      <c r="A93" s="942">
        <v>82</v>
      </c>
      <c r="B93" s="885" t="s">
        <v>1086</v>
      </c>
      <c r="C93" s="215"/>
      <c r="D93" s="215">
        <v>2008</v>
      </c>
      <c r="E93" s="878" t="s">
        <v>12</v>
      </c>
      <c r="F93" s="886">
        <v>7200</v>
      </c>
      <c r="G93" s="215">
        <v>2</v>
      </c>
      <c r="H93" s="880">
        <f t="shared" si="2"/>
        <v>14400</v>
      </c>
      <c r="I93" s="215">
        <v>2</v>
      </c>
      <c r="J93" s="880">
        <v>14400</v>
      </c>
    </row>
    <row r="94" spans="1:10">
      <c r="A94" s="942">
        <v>83</v>
      </c>
      <c r="B94" s="885" t="s">
        <v>2771</v>
      </c>
      <c r="C94" s="215"/>
      <c r="D94" s="215">
        <v>2008</v>
      </c>
      <c r="E94" s="878" t="s">
        <v>12</v>
      </c>
      <c r="F94" s="886">
        <v>510</v>
      </c>
      <c r="G94" s="215">
        <v>4</v>
      </c>
      <c r="H94" s="880">
        <f t="shared" si="2"/>
        <v>2040</v>
      </c>
      <c r="I94" s="215">
        <v>4</v>
      </c>
      <c r="J94" s="880">
        <v>2040</v>
      </c>
    </row>
    <row r="95" spans="1:10">
      <c r="A95" s="942">
        <v>84</v>
      </c>
      <c r="B95" s="885" t="s">
        <v>2772</v>
      </c>
      <c r="C95" s="215"/>
      <c r="D95" s="215">
        <v>2008</v>
      </c>
      <c r="E95" s="878" t="s">
        <v>183</v>
      </c>
      <c r="F95" s="886">
        <v>3420</v>
      </c>
      <c r="G95" s="215">
        <v>31.15</v>
      </c>
      <c r="H95" s="880">
        <f t="shared" si="2"/>
        <v>106533</v>
      </c>
      <c r="I95" s="215">
        <v>31.15</v>
      </c>
      <c r="J95" s="880">
        <v>106533</v>
      </c>
    </row>
    <row r="96" spans="1:10">
      <c r="A96" s="942">
        <v>85</v>
      </c>
      <c r="B96" s="887" t="s">
        <v>2773</v>
      </c>
      <c r="C96" s="215"/>
      <c r="D96" s="215">
        <v>2009</v>
      </c>
      <c r="E96" s="878" t="s">
        <v>12</v>
      </c>
      <c r="F96" s="886">
        <v>168315</v>
      </c>
      <c r="G96" s="215">
        <v>4</v>
      </c>
      <c r="H96" s="884">
        <f>SUM(F96*G96)</f>
        <v>673260</v>
      </c>
      <c r="I96" s="215">
        <v>4</v>
      </c>
      <c r="J96" s="884">
        <v>673260</v>
      </c>
    </row>
    <row r="97" spans="1:10">
      <c r="A97" s="942">
        <v>86</v>
      </c>
      <c r="B97" s="888" t="s">
        <v>2774</v>
      </c>
      <c r="C97" s="889"/>
      <c r="D97" s="889">
        <v>2009</v>
      </c>
      <c r="E97" s="878" t="s">
        <v>12</v>
      </c>
      <c r="F97" s="890">
        <v>18000</v>
      </c>
      <c r="G97" s="889">
        <v>1</v>
      </c>
      <c r="H97" s="891">
        <f t="shared" si="2"/>
        <v>18000</v>
      </c>
      <c r="I97" s="889">
        <v>1</v>
      </c>
      <c r="J97" s="891">
        <f t="shared" ref="J97:J102" si="3">SUM(H97*I97)</f>
        <v>18000</v>
      </c>
    </row>
    <row r="98" spans="1:10">
      <c r="A98" s="942">
        <v>87</v>
      </c>
      <c r="B98" s="875" t="s">
        <v>2775</v>
      </c>
      <c r="C98" s="877"/>
      <c r="D98" s="877">
        <v>2011</v>
      </c>
      <c r="E98" s="878" t="s">
        <v>12</v>
      </c>
      <c r="F98" s="879">
        <v>18000</v>
      </c>
      <c r="G98" s="877">
        <v>1</v>
      </c>
      <c r="H98" s="880">
        <f t="shared" si="2"/>
        <v>18000</v>
      </c>
      <c r="I98" s="877">
        <v>1</v>
      </c>
      <c r="J98" s="880">
        <f t="shared" si="3"/>
        <v>18000</v>
      </c>
    </row>
    <row r="99" spans="1:10">
      <c r="A99" s="942">
        <v>88</v>
      </c>
      <c r="B99" s="875" t="s">
        <v>2776</v>
      </c>
      <c r="C99" s="877"/>
      <c r="D99" s="877">
        <v>2011</v>
      </c>
      <c r="E99" s="878" t="s">
        <v>12</v>
      </c>
      <c r="F99" s="879">
        <v>9000</v>
      </c>
      <c r="G99" s="877">
        <v>2</v>
      </c>
      <c r="H99" s="880">
        <f t="shared" si="2"/>
        <v>18000</v>
      </c>
      <c r="I99" s="877">
        <v>2</v>
      </c>
      <c r="J99" s="880">
        <v>18000</v>
      </c>
    </row>
    <row r="100" spans="1:10">
      <c r="A100" s="942">
        <v>89</v>
      </c>
      <c r="B100" s="875" t="s">
        <v>2777</v>
      </c>
      <c r="C100" s="877"/>
      <c r="D100" s="877">
        <v>2011</v>
      </c>
      <c r="E100" s="878" t="s">
        <v>12</v>
      </c>
      <c r="F100" s="879">
        <v>31800</v>
      </c>
      <c r="G100" s="877">
        <v>1</v>
      </c>
      <c r="H100" s="880">
        <f t="shared" si="2"/>
        <v>31800</v>
      </c>
      <c r="I100" s="877">
        <v>1</v>
      </c>
      <c r="J100" s="880">
        <f t="shared" si="3"/>
        <v>31800</v>
      </c>
    </row>
    <row r="101" spans="1:10">
      <c r="A101" s="942">
        <v>90</v>
      </c>
      <c r="B101" s="885" t="s">
        <v>47</v>
      </c>
      <c r="C101" s="215"/>
      <c r="D101" s="215">
        <v>2010</v>
      </c>
      <c r="E101" s="878" t="s">
        <v>12</v>
      </c>
      <c r="F101" s="886">
        <v>42000</v>
      </c>
      <c r="G101" s="215">
        <v>1</v>
      </c>
      <c r="H101" s="880">
        <f t="shared" si="2"/>
        <v>42000</v>
      </c>
      <c r="I101" s="215">
        <v>1</v>
      </c>
      <c r="J101" s="880">
        <f t="shared" si="3"/>
        <v>42000</v>
      </c>
    </row>
    <row r="102" spans="1:10">
      <c r="A102" s="942">
        <v>91</v>
      </c>
      <c r="B102" s="885" t="s">
        <v>1091</v>
      </c>
      <c r="C102" s="215"/>
      <c r="D102" s="215">
        <v>2010</v>
      </c>
      <c r="E102" s="878" t="s">
        <v>12</v>
      </c>
      <c r="F102" s="886">
        <v>18000</v>
      </c>
      <c r="G102" s="215">
        <v>1</v>
      </c>
      <c r="H102" s="880">
        <f t="shared" si="2"/>
        <v>18000</v>
      </c>
      <c r="I102" s="215">
        <v>1</v>
      </c>
      <c r="J102" s="880">
        <f t="shared" si="3"/>
        <v>18000</v>
      </c>
    </row>
    <row r="103" spans="1:10">
      <c r="A103" s="942">
        <v>92</v>
      </c>
      <c r="B103" s="885" t="s">
        <v>2778</v>
      </c>
      <c r="C103" s="215"/>
      <c r="D103" s="215">
        <v>2010</v>
      </c>
      <c r="E103" s="878" t="s">
        <v>12</v>
      </c>
      <c r="F103" s="886">
        <v>21000</v>
      </c>
      <c r="G103" s="215">
        <v>2</v>
      </c>
      <c r="H103" s="880">
        <f t="shared" si="2"/>
        <v>42000</v>
      </c>
      <c r="I103" s="215">
        <v>2</v>
      </c>
      <c r="J103" s="880">
        <v>42000</v>
      </c>
    </row>
    <row r="104" spans="1:10">
      <c r="A104" s="942">
        <v>93</v>
      </c>
      <c r="B104" s="885" t="s">
        <v>48</v>
      </c>
      <c r="C104" s="215"/>
      <c r="D104" s="215">
        <v>2010</v>
      </c>
      <c r="E104" s="878" t="s">
        <v>12</v>
      </c>
      <c r="F104" s="886">
        <v>57000</v>
      </c>
      <c r="G104" s="215">
        <v>2</v>
      </c>
      <c r="H104" s="880">
        <v>114000</v>
      </c>
      <c r="I104" s="215">
        <v>2</v>
      </c>
      <c r="J104" s="880">
        <v>114000</v>
      </c>
    </row>
    <row r="105" spans="1:10">
      <c r="A105" s="942">
        <v>94</v>
      </c>
      <c r="B105" s="885" t="s">
        <v>2779</v>
      </c>
      <c r="C105" s="215"/>
      <c r="D105" s="215">
        <v>2010</v>
      </c>
      <c r="E105" s="878" t="s">
        <v>12</v>
      </c>
      <c r="F105" s="886">
        <v>78000</v>
      </c>
      <c r="G105" s="215">
        <v>1</v>
      </c>
      <c r="H105" s="880">
        <f t="shared" ref="H105:H110" si="4">SUM(F105*G105)</f>
        <v>78000</v>
      </c>
      <c r="I105" s="215">
        <v>1</v>
      </c>
      <c r="J105" s="880">
        <f>SUM(H105*I105)</f>
        <v>78000</v>
      </c>
    </row>
    <row r="106" spans="1:10">
      <c r="A106" s="942">
        <v>95</v>
      </c>
      <c r="B106" s="885" t="s">
        <v>1178</v>
      </c>
      <c r="C106" s="215"/>
      <c r="D106" s="215">
        <v>2010</v>
      </c>
      <c r="E106" s="878" t="s">
        <v>12</v>
      </c>
      <c r="F106" s="886">
        <v>42000</v>
      </c>
      <c r="G106" s="215">
        <v>1</v>
      </c>
      <c r="H106" s="880">
        <f t="shared" si="4"/>
        <v>42000</v>
      </c>
      <c r="I106" s="215">
        <v>1</v>
      </c>
      <c r="J106" s="880">
        <f>SUM(H106*I106)</f>
        <v>42000</v>
      </c>
    </row>
    <row r="107" spans="1:10">
      <c r="A107" s="942">
        <v>96</v>
      </c>
      <c r="B107" s="885" t="s">
        <v>703</v>
      </c>
      <c r="C107" s="215"/>
      <c r="D107" s="215">
        <v>2010</v>
      </c>
      <c r="E107" s="878" t="s">
        <v>12</v>
      </c>
      <c r="F107" s="886">
        <v>10000</v>
      </c>
      <c r="G107" s="215">
        <v>1</v>
      </c>
      <c r="H107" s="880">
        <f t="shared" si="4"/>
        <v>10000</v>
      </c>
      <c r="I107" s="215">
        <v>1</v>
      </c>
      <c r="J107" s="880">
        <f>SUM(H107*I107)</f>
        <v>10000</v>
      </c>
    </row>
    <row r="108" spans="1:10">
      <c r="A108" s="942">
        <v>97</v>
      </c>
      <c r="B108" s="885" t="s">
        <v>2732</v>
      </c>
      <c r="C108" s="215"/>
      <c r="D108" s="215">
        <v>2010</v>
      </c>
      <c r="E108" s="878" t="s">
        <v>12</v>
      </c>
      <c r="F108" s="886">
        <v>13800</v>
      </c>
      <c r="G108" s="215">
        <v>40</v>
      </c>
      <c r="H108" s="880">
        <f t="shared" si="4"/>
        <v>552000</v>
      </c>
      <c r="I108" s="215">
        <v>40</v>
      </c>
      <c r="J108" s="880">
        <v>552000</v>
      </c>
    </row>
    <row r="109" spans="1:10">
      <c r="A109" s="942">
        <v>98</v>
      </c>
      <c r="B109" s="885" t="s">
        <v>2780</v>
      </c>
      <c r="C109" s="215"/>
      <c r="D109" s="215">
        <v>2010</v>
      </c>
      <c r="E109" s="878" t="s">
        <v>12</v>
      </c>
      <c r="F109" s="886">
        <v>7000</v>
      </c>
      <c r="G109" s="215">
        <v>20</v>
      </c>
      <c r="H109" s="880">
        <f t="shared" si="4"/>
        <v>140000</v>
      </c>
      <c r="I109" s="215">
        <v>20</v>
      </c>
      <c r="J109" s="880">
        <v>140000</v>
      </c>
    </row>
    <row r="110" spans="1:10">
      <c r="A110" s="942">
        <v>99</v>
      </c>
      <c r="B110" s="885" t="s">
        <v>213</v>
      </c>
      <c r="C110" s="215"/>
      <c r="D110" s="215">
        <v>2010</v>
      </c>
      <c r="E110" s="215" t="s">
        <v>183</v>
      </c>
      <c r="F110" s="886">
        <v>3300</v>
      </c>
      <c r="G110" s="215">
        <v>16</v>
      </c>
      <c r="H110" s="880">
        <f t="shared" si="4"/>
        <v>52800</v>
      </c>
      <c r="I110" s="215">
        <v>16</v>
      </c>
      <c r="J110" s="880">
        <v>52800</v>
      </c>
    </row>
    <row r="111" spans="1:10">
      <c r="A111" s="942">
        <v>100</v>
      </c>
      <c r="B111" s="881" t="s">
        <v>2781</v>
      </c>
      <c r="C111" s="882"/>
      <c r="D111" s="882">
        <v>2011</v>
      </c>
      <c r="E111" s="878" t="s">
        <v>363</v>
      </c>
      <c r="F111" s="883">
        <v>11146</v>
      </c>
      <c r="G111" s="882">
        <v>150</v>
      </c>
      <c r="H111" s="884">
        <f>SUM(F111*G111)</f>
        <v>1671900</v>
      </c>
      <c r="I111" s="882">
        <v>150</v>
      </c>
      <c r="J111" s="884">
        <v>1671900</v>
      </c>
    </row>
    <row r="112" spans="1:10">
      <c r="A112" s="942">
        <v>101</v>
      </c>
      <c r="B112" s="875" t="s">
        <v>2782</v>
      </c>
      <c r="C112" s="892">
        <v>2006</v>
      </c>
      <c r="D112" s="877">
        <v>2011</v>
      </c>
      <c r="E112" s="878" t="s">
        <v>12</v>
      </c>
      <c r="F112" s="893" t="s">
        <v>2783</v>
      </c>
      <c r="G112" s="877">
        <v>1</v>
      </c>
      <c r="H112" s="880">
        <v>4522620</v>
      </c>
      <c r="I112" s="877">
        <v>1</v>
      </c>
      <c r="J112" s="880">
        <v>4522620</v>
      </c>
    </row>
    <row r="113" spans="1:10">
      <c r="A113" s="942">
        <v>102</v>
      </c>
      <c r="B113" s="875" t="s">
        <v>2784</v>
      </c>
      <c r="C113" s="892">
        <v>1987</v>
      </c>
      <c r="D113" s="877">
        <v>2011</v>
      </c>
      <c r="E113" s="878" t="s">
        <v>12</v>
      </c>
      <c r="F113" s="108">
        <v>4666310</v>
      </c>
      <c r="G113" s="877">
        <v>1</v>
      </c>
      <c r="H113" s="108">
        <v>4666310</v>
      </c>
      <c r="I113" s="877">
        <v>1</v>
      </c>
      <c r="J113" s="108">
        <v>4666310</v>
      </c>
    </row>
    <row r="114" spans="1:10">
      <c r="A114" s="942">
        <v>103</v>
      </c>
      <c r="B114" s="875" t="s">
        <v>2785</v>
      </c>
      <c r="C114" s="877"/>
      <c r="D114" s="877">
        <v>2012</v>
      </c>
      <c r="E114" s="878" t="s">
        <v>363</v>
      </c>
      <c r="F114" s="879">
        <v>5192</v>
      </c>
      <c r="G114" s="877">
        <v>2700</v>
      </c>
      <c r="H114" s="880">
        <v>14018400</v>
      </c>
      <c r="I114" s="877">
        <v>2700</v>
      </c>
      <c r="J114" s="880">
        <v>14018400</v>
      </c>
    </row>
    <row r="115" spans="1:10">
      <c r="A115" s="942">
        <v>104</v>
      </c>
      <c r="B115" s="875" t="s">
        <v>2786</v>
      </c>
      <c r="C115" s="877"/>
      <c r="D115" s="877">
        <v>2011</v>
      </c>
      <c r="E115" s="878" t="s">
        <v>363</v>
      </c>
      <c r="F115" s="879">
        <v>49987</v>
      </c>
      <c r="G115" s="877">
        <v>340</v>
      </c>
      <c r="H115" s="880">
        <v>16954600</v>
      </c>
      <c r="I115" s="877">
        <v>340</v>
      </c>
      <c r="J115" s="880">
        <v>16954600</v>
      </c>
    </row>
    <row r="116" spans="1:10">
      <c r="A116" s="942">
        <v>105</v>
      </c>
      <c r="B116" s="875" t="s">
        <v>2701</v>
      </c>
      <c r="C116" s="877"/>
      <c r="D116" s="877">
        <v>2011</v>
      </c>
      <c r="E116" s="878" t="s">
        <v>12</v>
      </c>
      <c r="F116" s="879">
        <v>25000</v>
      </c>
      <c r="G116" s="877">
        <v>70</v>
      </c>
      <c r="H116" s="880">
        <f>SUM(F116*G116)</f>
        <v>1750000</v>
      </c>
      <c r="I116" s="877">
        <v>70</v>
      </c>
      <c r="J116" s="880">
        <v>1750000</v>
      </c>
    </row>
    <row r="117" spans="1:10">
      <c r="A117" s="942">
        <v>106</v>
      </c>
      <c r="B117" s="875" t="s">
        <v>2787</v>
      </c>
      <c r="C117" s="877"/>
      <c r="D117" s="877">
        <v>2009</v>
      </c>
      <c r="E117" s="878" t="s">
        <v>363</v>
      </c>
      <c r="F117" s="879">
        <v>12464</v>
      </c>
      <c r="G117" s="877">
        <v>400</v>
      </c>
      <c r="H117" s="880">
        <v>4985600</v>
      </c>
      <c r="I117" s="877">
        <v>400</v>
      </c>
      <c r="J117" s="880">
        <v>4985600</v>
      </c>
    </row>
    <row r="118" spans="1:10">
      <c r="A118" s="942">
        <v>107</v>
      </c>
      <c r="B118" s="875" t="s">
        <v>2788</v>
      </c>
      <c r="C118" s="877"/>
      <c r="D118" s="877">
        <v>2010</v>
      </c>
      <c r="E118" s="878" t="s">
        <v>363</v>
      </c>
      <c r="F118" s="879">
        <v>12768</v>
      </c>
      <c r="G118" s="877">
        <v>508</v>
      </c>
      <c r="H118" s="880">
        <v>6486144</v>
      </c>
      <c r="I118" s="877">
        <v>508</v>
      </c>
      <c r="J118" s="880">
        <v>6486144</v>
      </c>
    </row>
    <row r="119" spans="1:10">
      <c r="A119" s="942">
        <v>108</v>
      </c>
      <c r="B119" s="875" t="s">
        <v>2789</v>
      </c>
      <c r="C119" s="877"/>
      <c r="D119" s="877">
        <v>2010</v>
      </c>
      <c r="E119" s="878" t="s">
        <v>12</v>
      </c>
      <c r="F119" s="879">
        <v>106000</v>
      </c>
      <c r="G119" s="877">
        <v>7</v>
      </c>
      <c r="H119" s="880">
        <f t="shared" ref="H119:H124" si="5">SUM(F119*G119)</f>
        <v>742000</v>
      </c>
      <c r="I119" s="877">
        <v>7</v>
      </c>
      <c r="J119" s="880">
        <v>742000</v>
      </c>
    </row>
    <row r="120" spans="1:10">
      <c r="A120" s="942">
        <v>109</v>
      </c>
      <c r="B120" s="875" t="s">
        <v>2737</v>
      </c>
      <c r="C120" s="877"/>
      <c r="D120" s="877">
        <v>2008</v>
      </c>
      <c r="E120" s="878" t="s">
        <v>12</v>
      </c>
      <c r="F120" s="879">
        <v>6000</v>
      </c>
      <c r="G120" s="877">
        <v>35</v>
      </c>
      <c r="H120" s="880">
        <f t="shared" si="5"/>
        <v>210000</v>
      </c>
      <c r="I120" s="877">
        <v>35</v>
      </c>
      <c r="J120" s="880">
        <v>210000</v>
      </c>
    </row>
    <row r="121" spans="1:10">
      <c r="A121" s="942">
        <v>110</v>
      </c>
      <c r="B121" s="885" t="s">
        <v>2790</v>
      </c>
      <c r="C121" s="215"/>
      <c r="D121" s="215">
        <v>2008</v>
      </c>
      <c r="E121" s="878" t="s">
        <v>12</v>
      </c>
      <c r="F121" s="886">
        <v>25620</v>
      </c>
      <c r="G121" s="215">
        <v>1</v>
      </c>
      <c r="H121" s="880">
        <f t="shared" si="5"/>
        <v>25620</v>
      </c>
      <c r="I121" s="215">
        <v>1</v>
      </c>
      <c r="J121" s="880">
        <f>SUM(H121*I121)</f>
        <v>25620</v>
      </c>
    </row>
    <row r="122" spans="1:10">
      <c r="A122" s="942">
        <v>111</v>
      </c>
      <c r="B122" s="885" t="s">
        <v>2791</v>
      </c>
      <c r="C122" s="215"/>
      <c r="D122" s="215">
        <v>2010</v>
      </c>
      <c r="E122" s="878" t="s">
        <v>12</v>
      </c>
      <c r="F122" s="886">
        <v>120000</v>
      </c>
      <c r="G122" s="215">
        <v>2</v>
      </c>
      <c r="H122" s="880">
        <f t="shared" si="5"/>
        <v>240000</v>
      </c>
      <c r="I122" s="215">
        <v>2</v>
      </c>
      <c r="J122" s="880">
        <v>240000</v>
      </c>
    </row>
    <row r="123" spans="1:10">
      <c r="A123" s="942">
        <v>112</v>
      </c>
      <c r="B123" s="885" t="s">
        <v>2720</v>
      </c>
      <c r="C123" s="215"/>
      <c r="D123" s="215">
        <v>2010</v>
      </c>
      <c r="E123" s="878" t="s">
        <v>12</v>
      </c>
      <c r="F123" s="886">
        <v>78000</v>
      </c>
      <c r="G123" s="215">
        <v>2</v>
      </c>
      <c r="H123" s="880">
        <f t="shared" si="5"/>
        <v>156000</v>
      </c>
      <c r="I123" s="215">
        <v>2</v>
      </c>
      <c r="J123" s="880">
        <v>156000</v>
      </c>
    </row>
    <row r="124" spans="1:10">
      <c r="A124" s="942">
        <v>113</v>
      </c>
      <c r="B124" s="885" t="s">
        <v>2721</v>
      </c>
      <c r="C124" s="215"/>
      <c r="D124" s="215">
        <v>2010</v>
      </c>
      <c r="E124" s="878" t="s">
        <v>12</v>
      </c>
      <c r="F124" s="886">
        <v>90000</v>
      </c>
      <c r="G124" s="215">
        <v>2</v>
      </c>
      <c r="H124" s="880">
        <f t="shared" si="5"/>
        <v>180000</v>
      </c>
      <c r="I124" s="215">
        <v>2</v>
      </c>
      <c r="J124" s="880">
        <v>180000</v>
      </c>
    </row>
    <row r="125" spans="1:10">
      <c r="A125" s="942">
        <v>114</v>
      </c>
      <c r="B125" s="237" t="s">
        <v>2792</v>
      </c>
      <c r="C125" s="216"/>
      <c r="D125" s="216">
        <v>1997</v>
      </c>
      <c r="E125" s="878" t="s">
        <v>183</v>
      </c>
      <c r="F125" s="886">
        <v>1622.7</v>
      </c>
      <c r="G125" s="215">
        <v>348850</v>
      </c>
      <c r="H125" s="880">
        <v>566112450</v>
      </c>
      <c r="I125" s="215">
        <v>348850</v>
      </c>
      <c r="J125" s="880">
        <v>566112450</v>
      </c>
    </row>
    <row r="126" spans="1:10">
      <c r="A126" s="942">
        <v>115</v>
      </c>
      <c r="B126" s="237" t="s">
        <v>2792</v>
      </c>
      <c r="C126" s="215"/>
      <c r="D126" s="215">
        <v>2007</v>
      </c>
      <c r="E126" s="878" t="s">
        <v>183</v>
      </c>
      <c r="F126" s="886">
        <v>7141.2</v>
      </c>
      <c r="G126" s="215">
        <v>674</v>
      </c>
      <c r="H126" s="880">
        <v>4813194</v>
      </c>
      <c r="I126" s="215">
        <v>674</v>
      </c>
      <c r="J126" s="880">
        <v>4813194</v>
      </c>
    </row>
    <row r="127" spans="1:10">
      <c r="A127" s="942">
        <v>116</v>
      </c>
      <c r="B127" s="885" t="s">
        <v>2793</v>
      </c>
      <c r="C127" s="215"/>
      <c r="D127" s="215">
        <v>2007</v>
      </c>
      <c r="E127" s="878" t="s">
        <v>363</v>
      </c>
      <c r="F127" s="886">
        <v>8658</v>
      </c>
      <c r="G127" s="215">
        <v>9100</v>
      </c>
      <c r="H127" s="880">
        <v>78787800</v>
      </c>
      <c r="I127" s="215">
        <v>9100</v>
      </c>
      <c r="J127" s="880">
        <v>78787800</v>
      </c>
    </row>
    <row r="128" spans="1:10">
      <c r="A128" s="942">
        <v>117</v>
      </c>
      <c r="B128" s="894" t="s">
        <v>2794</v>
      </c>
      <c r="C128" s="215"/>
      <c r="D128" s="215">
        <v>2008</v>
      </c>
      <c r="E128" s="878" t="s">
        <v>363</v>
      </c>
      <c r="F128" s="886">
        <v>8880</v>
      </c>
      <c r="G128" s="215">
        <v>4600</v>
      </c>
      <c r="H128" s="880">
        <v>40848000</v>
      </c>
      <c r="I128" s="215">
        <v>4600</v>
      </c>
      <c r="J128" s="880">
        <v>40848000</v>
      </c>
    </row>
    <row r="129" spans="1:10">
      <c r="A129" s="942">
        <v>118</v>
      </c>
      <c r="B129" s="894" t="s">
        <v>2795</v>
      </c>
      <c r="C129" s="215"/>
      <c r="D129" s="215">
        <v>2008</v>
      </c>
      <c r="E129" s="215" t="s">
        <v>12</v>
      </c>
      <c r="F129" s="886">
        <v>4802300</v>
      </c>
      <c r="G129" s="215">
        <v>1</v>
      </c>
      <c r="H129" s="880">
        <f>SUM(F129*G129)</f>
        <v>4802300</v>
      </c>
      <c r="I129" s="215">
        <v>1</v>
      </c>
      <c r="J129" s="880">
        <f>SUM(H129*I129)</f>
        <v>4802300</v>
      </c>
    </row>
    <row r="130" spans="1:10">
      <c r="A130" s="942">
        <v>119</v>
      </c>
      <c r="B130" s="887" t="s">
        <v>2796</v>
      </c>
      <c r="C130" s="215"/>
      <c r="D130" s="215">
        <v>2005</v>
      </c>
      <c r="E130" s="878" t="s">
        <v>12</v>
      </c>
      <c r="F130" s="886">
        <v>40800</v>
      </c>
      <c r="G130" s="215">
        <v>2</v>
      </c>
      <c r="H130" s="884">
        <f>SUM(F130*G130)</f>
        <v>81600</v>
      </c>
      <c r="I130" s="215">
        <v>2</v>
      </c>
      <c r="J130" s="884">
        <v>81600</v>
      </c>
    </row>
    <row r="131" spans="1:10">
      <c r="A131" s="942">
        <v>120</v>
      </c>
      <c r="B131" s="887" t="s">
        <v>2797</v>
      </c>
      <c r="C131" s="215"/>
      <c r="D131" s="215">
        <v>2005</v>
      </c>
      <c r="E131" s="215" t="s">
        <v>12</v>
      </c>
      <c r="F131" s="886">
        <v>54000</v>
      </c>
      <c r="G131" s="215">
        <v>1</v>
      </c>
      <c r="H131" s="884">
        <f>SUM(F131*G131)</f>
        <v>54000</v>
      </c>
      <c r="I131" s="215">
        <v>1</v>
      </c>
      <c r="J131" s="884">
        <f>SUM(H131*I131)</f>
        <v>54000</v>
      </c>
    </row>
    <row r="132" spans="1:10" ht="25.5">
      <c r="A132" s="942">
        <v>121</v>
      </c>
      <c r="B132" s="895" t="s">
        <v>2798</v>
      </c>
      <c r="C132" s="215"/>
      <c r="D132" s="215">
        <v>2010</v>
      </c>
      <c r="E132" s="878" t="s">
        <v>183</v>
      </c>
      <c r="F132" s="886">
        <v>7496.8</v>
      </c>
      <c r="G132" s="215">
        <v>1059</v>
      </c>
      <c r="H132" s="884">
        <v>7939154</v>
      </c>
      <c r="I132" s="215">
        <v>1059</v>
      </c>
      <c r="J132" s="884">
        <v>7939154</v>
      </c>
    </row>
    <row r="133" spans="1:10">
      <c r="A133" s="942">
        <v>122</v>
      </c>
      <c r="B133" s="887" t="s">
        <v>2799</v>
      </c>
      <c r="C133" s="215"/>
      <c r="D133" s="215">
        <v>2011</v>
      </c>
      <c r="E133" s="878" t="s">
        <v>363</v>
      </c>
      <c r="F133" s="886">
        <v>9546</v>
      </c>
      <c r="G133" s="215">
        <v>3800</v>
      </c>
      <c r="H133" s="884">
        <v>36274800</v>
      </c>
      <c r="I133" s="215">
        <v>3800</v>
      </c>
      <c r="J133" s="884">
        <v>36274800</v>
      </c>
    </row>
    <row r="134" spans="1:10">
      <c r="A134" s="942">
        <v>123</v>
      </c>
      <c r="B134" s="887" t="s">
        <v>2800</v>
      </c>
      <c r="C134" s="215"/>
      <c r="D134" s="215">
        <v>2011</v>
      </c>
      <c r="E134" s="878" t="s">
        <v>363</v>
      </c>
      <c r="F134" s="886">
        <v>2235</v>
      </c>
      <c r="G134" s="215">
        <v>6270</v>
      </c>
      <c r="H134" s="884">
        <v>14011700</v>
      </c>
      <c r="I134" s="215">
        <v>6270</v>
      </c>
      <c r="J134" s="884">
        <v>14011700</v>
      </c>
    </row>
    <row r="135" spans="1:10">
      <c r="A135" s="942">
        <v>124</v>
      </c>
      <c r="B135" s="887" t="s">
        <v>2801</v>
      </c>
      <c r="C135" s="215"/>
      <c r="D135" s="215">
        <v>2011</v>
      </c>
      <c r="E135" s="878" t="s">
        <v>363</v>
      </c>
      <c r="F135" s="886">
        <v>5760</v>
      </c>
      <c r="G135" s="215">
        <v>2742</v>
      </c>
      <c r="H135" s="884">
        <v>15793920</v>
      </c>
      <c r="I135" s="215">
        <v>2742</v>
      </c>
      <c r="J135" s="884">
        <v>15793920</v>
      </c>
    </row>
    <row r="136" spans="1:10">
      <c r="A136" s="942">
        <v>125</v>
      </c>
      <c r="B136" s="887" t="s">
        <v>2802</v>
      </c>
      <c r="C136" s="215"/>
      <c r="D136" s="215">
        <v>2011</v>
      </c>
      <c r="E136" s="878" t="s">
        <v>363</v>
      </c>
      <c r="F136" s="886">
        <v>11162.8</v>
      </c>
      <c r="G136" s="215">
        <v>270</v>
      </c>
      <c r="H136" s="884">
        <v>3013956</v>
      </c>
      <c r="I136" s="215">
        <v>270</v>
      </c>
      <c r="J136" s="884">
        <v>3013956</v>
      </c>
    </row>
    <row r="137" spans="1:10">
      <c r="A137" s="942">
        <v>126</v>
      </c>
      <c r="B137" s="895" t="s">
        <v>2803</v>
      </c>
      <c r="C137" s="215"/>
      <c r="D137" s="215">
        <v>2011</v>
      </c>
      <c r="E137" s="215" t="s">
        <v>183</v>
      </c>
      <c r="F137" s="886">
        <v>7807.7</v>
      </c>
      <c r="G137" s="215">
        <v>1900</v>
      </c>
      <c r="H137" s="884">
        <v>14834616</v>
      </c>
      <c r="I137" s="215">
        <v>1900</v>
      </c>
      <c r="J137" s="884">
        <v>14834616</v>
      </c>
    </row>
    <row r="138" spans="1:10">
      <c r="A138" s="942">
        <v>127</v>
      </c>
      <c r="B138" s="895" t="s">
        <v>2803</v>
      </c>
      <c r="C138" s="215"/>
      <c r="D138" s="215">
        <v>2012</v>
      </c>
      <c r="E138" s="878" t="s">
        <v>183</v>
      </c>
      <c r="F138" s="886">
        <v>7417</v>
      </c>
      <c r="G138" s="215">
        <v>7447</v>
      </c>
      <c r="H138" s="884">
        <v>55235014</v>
      </c>
      <c r="I138" s="215">
        <v>7447</v>
      </c>
      <c r="J138" s="884">
        <v>55235014</v>
      </c>
    </row>
    <row r="139" spans="1:10">
      <c r="A139" s="942">
        <v>128</v>
      </c>
      <c r="B139" s="887" t="s">
        <v>2804</v>
      </c>
      <c r="C139" s="215"/>
      <c r="D139" s="215">
        <v>2012</v>
      </c>
      <c r="E139" s="878" t="s">
        <v>12</v>
      </c>
      <c r="F139" s="886">
        <v>25000</v>
      </c>
      <c r="G139" s="215">
        <v>19</v>
      </c>
      <c r="H139" s="884">
        <f>SUM(F139*G139)</f>
        <v>475000</v>
      </c>
      <c r="I139" s="215">
        <v>19</v>
      </c>
      <c r="J139" s="884">
        <v>475000</v>
      </c>
    </row>
    <row r="140" spans="1:10">
      <c r="A140" s="942">
        <v>129</v>
      </c>
      <c r="B140" s="887" t="s">
        <v>2805</v>
      </c>
      <c r="C140" s="215"/>
      <c r="D140" s="215">
        <v>2011</v>
      </c>
      <c r="E140" s="878" t="s">
        <v>363</v>
      </c>
      <c r="F140" s="886">
        <v>13072</v>
      </c>
      <c r="G140" s="215">
        <v>2100</v>
      </c>
      <c r="H140" s="884">
        <v>27451200</v>
      </c>
      <c r="I140" s="215">
        <v>2100</v>
      </c>
      <c r="J140" s="884">
        <v>27451200</v>
      </c>
    </row>
    <row r="141" spans="1:10">
      <c r="A141" s="942">
        <v>130</v>
      </c>
      <c r="B141" s="887" t="s">
        <v>2806</v>
      </c>
      <c r="C141" s="215"/>
      <c r="D141" s="215">
        <v>2012</v>
      </c>
      <c r="E141" s="878" t="s">
        <v>363</v>
      </c>
      <c r="F141" s="886">
        <v>13376</v>
      </c>
      <c r="G141" s="215">
        <v>240</v>
      </c>
      <c r="H141" s="884">
        <v>3210240</v>
      </c>
      <c r="I141" s="215">
        <v>240</v>
      </c>
      <c r="J141" s="884">
        <v>3210240</v>
      </c>
    </row>
    <row r="142" spans="1:10">
      <c r="A142" s="942">
        <v>131</v>
      </c>
      <c r="B142" s="887" t="s">
        <v>2807</v>
      </c>
      <c r="C142" s="215"/>
      <c r="D142" s="215">
        <v>2012</v>
      </c>
      <c r="E142" s="878" t="s">
        <v>363</v>
      </c>
      <c r="F142" s="886">
        <v>13376</v>
      </c>
      <c r="G142" s="215">
        <v>210</v>
      </c>
      <c r="H142" s="884">
        <v>2808960</v>
      </c>
      <c r="I142" s="215">
        <v>210</v>
      </c>
      <c r="J142" s="884">
        <v>2808960</v>
      </c>
    </row>
    <row r="143" spans="1:10">
      <c r="A143" s="942">
        <v>132</v>
      </c>
      <c r="B143" s="887" t="s">
        <v>2808</v>
      </c>
      <c r="C143" s="215"/>
      <c r="D143" s="215">
        <v>2011</v>
      </c>
      <c r="E143" s="878" t="s">
        <v>363</v>
      </c>
      <c r="F143" s="886">
        <v>17423.599999999999</v>
      </c>
      <c r="G143" s="215">
        <v>300</v>
      </c>
      <c r="H143" s="884">
        <v>5227080</v>
      </c>
      <c r="I143" s="215">
        <v>300</v>
      </c>
      <c r="J143" s="884">
        <v>5227080</v>
      </c>
    </row>
    <row r="144" spans="1:10">
      <c r="A144" s="942">
        <v>133</v>
      </c>
      <c r="B144" s="887" t="s">
        <v>2809</v>
      </c>
      <c r="C144" s="215"/>
      <c r="D144" s="215">
        <v>2012</v>
      </c>
      <c r="E144" s="215" t="s">
        <v>363</v>
      </c>
      <c r="F144" s="886">
        <v>3396.8</v>
      </c>
      <c r="G144" s="215">
        <v>250</v>
      </c>
      <c r="H144" s="884">
        <v>849200</v>
      </c>
      <c r="I144" s="215">
        <v>250</v>
      </c>
      <c r="J144" s="884">
        <v>849200</v>
      </c>
    </row>
    <row r="145" spans="1:10">
      <c r="A145" s="942">
        <v>134</v>
      </c>
      <c r="B145" s="875" t="s">
        <v>2810</v>
      </c>
      <c r="C145" s="875"/>
      <c r="D145" s="877">
        <v>2012</v>
      </c>
      <c r="E145" s="878" t="s">
        <v>12</v>
      </c>
      <c r="F145" s="896">
        <v>7475000</v>
      </c>
      <c r="G145" s="897">
        <v>1</v>
      </c>
      <c r="H145" s="898">
        <f t="shared" ref="H145:H151" si="6">SUM(F145*G145)</f>
        <v>7475000</v>
      </c>
      <c r="I145" s="897">
        <v>1</v>
      </c>
      <c r="J145" s="898">
        <f>SUM(H145*I145)</f>
        <v>7475000</v>
      </c>
    </row>
    <row r="146" spans="1:10">
      <c r="A146" s="942">
        <v>135</v>
      </c>
      <c r="B146" s="875" t="s">
        <v>2811</v>
      </c>
      <c r="C146" s="875"/>
      <c r="D146" s="877">
        <v>2012</v>
      </c>
      <c r="E146" s="878" t="s">
        <v>12</v>
      </c>
      <c r="F146" s="896">
        <v>78000</v>
      </c>
      <c r="G146" s="897">
        <v>2</v>
      </c>
      <c r="H146" s="898">
        <f t="shared" si="6"/>
        <v>156000</v>
      </c>
      <c r="I146" s="897">
        <v>2</v>
      </c>
      <c r="J146" s="898">
        <v>156000</v>
      </c>
    </row>
    <row r="147" spans="1:10">
      <c r="A147" s="942">
        <v>136</v>
      </c>
      <c r="B147" s="875" t="s">
        <v>2810</v>
      </c>
      <c r="C147" s="875"/>
      <c r="D147" s="877">
        <v>2012</v>
      </c>
      <c r="E147" s="878" t="s">
        <v>12</v>
      </c>
      <c r="F147" s="896">
        <v>60000</v>
      </c>
      <c r="G147" s="897">
        <v>1</v>
      </c>
      <c r="H147" s="898">
        <f t="shared" si="6"/>
        <v>60000</v>
      </c>
      <c r="I147" s="897">
        <v>1</v>
      </c>
      <c r="J147" s="898">
        <f>SUM(H147*I147)</f>
        <v>60000</v>
      </c>
    </row>
    <row r="148" spans="1:10">
      <c r="A148" s="942">
        <v>137</v>
      </c>
      <c r="B148" s="875" t="s">
        <v>2812</v>
      </c>
      <c r="C148" s="875"/>
      <c r="D148" s="877">
        <v>2012</v>
      </c>
      <c r="E148" s="878" t="s">
        <v>12</v>
      </c>
      <c r="F148" s="896">
        <v>110000</v>
      </c>
      <c r="G148" s="897">
        <v>1</v>
      </c>
      <c r="H148" s="898">
        <f t="shared" si="6"/>
        <v>110000</v>
      </c>
      <c r="I148" s="897">
        <v>1</v>
      </c>
      <c r="J148" s="898">
        <f>SUM(H148*I148)</f>
        <v>110000</v>
      </c>
    </row>
    <row r="149" spans="1:10">
      <c r="A149" s="942">
        <v>138</v>
      </c>
      <c r="B149" s="887" t="s">
        <v>2813</v>
      </c>
      <c r="C149" s="899">
        <v>1987</v>
      </c>
      <c r="D149" s="215">
        <v>2013</v>
      </c>
      <c r="E149" s="878" t="s">
        <v>12</v>
      </c>
      <c r="F149" s="886">
        <v>975600</v>
      </c>
      <c r="G149" s="215">
        <v>1</v>
      </c>
      <c r="H149" s="884">
        <f t="shared" si="6"/>
        <v>975600</v>
      </c>
      <c r="I149" s="215">
        <v>1</v>
      </c>
      <c r="J149" s="884">
        <f>SUM(H149*I149)</f>
        <v>975600</v>
      </c>
    </row>
    <row r="150" spans="1:10">
      <c r="A150" s="942">
        <v>139</v>
      </c>
      <c r="B150" s="887" t="s">
        <v>2814</v>
      </c>
      <c r="C150" s="215"/>
      <c r="D150" s="215">
        <v>2013</v>
      </c>
      <c r="E150" s="878" t="s">
        <v>12</v>
      </c>
      <c r="F150" s="886">
        <v>6600</v>
      </c>
      <c r="G150" s="215">
        <v>25</v>
      </c>
      <c r="H150" s="884">
        <f>SUM(F150*G150)</f>
        <v>165000</v>
      </c>
      <c r="I150" s="215">
        <v>25</v>
      </c>
      <c r="J150" s="884">
        <v>165000</v>
      </c>
    </row>
    <row r="151" spans="1:10">
      <c r="A151" s="942">
        <v>140</v>
      </c>
      <c r="B151" s="887" t="s">
        <v>2776</v>
      </c>
      <c r="C151" s="215"/>
      <c r="D151" s="215">
        <v>2013</v>
      </c>
      <c r="E151" s="878" t="s">
        <v>12</v>
      </c>
      <c r="F151" s="886">
        <v>25000</v>
      </c>
      <c r="G151" s="215">
        <v>30</v>
      </c>
      <c r="H151" s="884">
        <f t="shared" si="6"/>
        <v>750000</v>
      </c>
      <c r="I151" s="215">
        <v>30</v>
      </c>
      <c r="J151" s="884">
        <v>750000</v>
      </c>
    </row>
    <row r="152" spans="1:10">
      <c r="A152" s="942">
        <v>141</v>
      </c>
      <c r="B152" s="887" t="s">
        <v>2815</v>
      </c>
      <c r="C152" s="215"/>
      <c r="D152" s="215">
        <v>2013</v>
      </c>
      <c r="E152" s="878" t="s">
        <v>183</v>
      </c>
      <c r="F152" s="886">
        <v>8511.6</v>
      </c>
      <c r="G152" s="215">
        <v>9944</v>
      </c>
      <c r="H152" s="884">
        <v>84640241</v>
      </c>
      <c r="I152" s="215">
        <v>9944</v>
      </c>
      <c r="J152" s="884">
        <v>84640241</v>
      </c>
    </row>
    <row r="153" spans="1:10" ht="38.25">
      <c r="A153" s="942">
        <v>142</v>
      </c>
      <c r="B153" s="895" t="s">
        <v>2816</v>
      </c>
      <c r="C153" s="215"/>
      <c r="D153" s="215">
        <v>2013</v>
      </c>
      <c r="E153" s="878" t="s">
        <v>363</v>
      </c>
      <c r="F153" s="886">
        <v>968</v>
      </c>
      <c r="G153" s="215">
        <v>320</v>
      </c>
      <c r="H153" s="884">
        <v>309700</v>
      </c>
      <c r="I153" s="215">
        <v>320</v>
      </c>
      <c r="J153" s="884">
        <v>309700</v>
      </c>
    </row>
    <row r="154" spans="1:10" ht="38.25">
      <c r="A154" s="942">
        <v>143</v>
      </c>
      <c r="B154" s="895" t="s">
        <v>2817</v>
      </c>
      <c r="C154" s="215"/>
      <c r="D154" s="215">
        <v>2013</v>
      </c>
      <c r="E154" s="878" t="s">
        <v>183</v>
      </c>
      <c r="F154" s="886">
        <v>32140</v>
      </c>
      <c r="G154" s="215">
        <v>76.8</v>
      </c>
      <c r="H154" s="884">
        <v>2468300</v>
      </c>
      <c r="I154" s="215">
        <v>76.8</v>
      </c>
      <c r="J154" s="884">
        <v>2468300</v>
      </c>
    </row>
    <row r="155" spans="1:10">
      <c r="A155" s="942">
        <v>144</v>
      </c>
      <c r="B155" s="895" t="s">
        <v>2818</v>
      </c>
      <c r="C155" s="215"/>
      <c r="D155" s="215">
        <v>2014</v>
      </c>
      <c r="E155" s="878" t="s">
        <v>183</v>
      </c>
      <c r="F155" s="886">
        <v>12533</v>
      </c>
      <c r="G155" s="215">
        <v>650</v>
      </c>
      <c r="H155" s="884">
        <v>8146500</v>
      </c>
      <c r="I155" s="215">
        <v>650</v>
      </c>
      <c r="J155" s="884">
        <v>8146500</v>
      </c>
    </row>
    <row r="156" spans="1:10">
      <c r="A156" s="942">
        <v>145</v>
      </c>
      <c r="B156" s="895" t="s">
        <v>2819</v>
      </c>
      <c r="C156" s="215"/>
      <c r="D156" s="215">
        <v>2014</v>
      </c>
      <c r="E156" s="215" t="s">
        <v>12</v>
      </c>
      <c r="F156" s="886">
        <v>14170</v>
      </c>
      <c r="G156" s="215">
        <v>1</v>
      </c>
      <c r="H156" s="884">
        <f t="shared" ref="H156:H161" si="7">SUM(F156*G156)</f>
        <v>14170</v>
      </c>
      <c r="I156" s="215">
        <v>1</v>
      </c>
      <c r="J156" s="884">
        <f>SUM(F156*I156)</f>
        <v>14170</v>
      </c>
    </row>
    <row r="157" spans="1:10">
      <c r="A157" s="942">
        <v>146</v>
      </c>
      <c r="B157" s="887" t="s">
        <v>2820</v>
      </c>
      <c r="C157" s="215"/>
      <c r="D157" s="215">
        <v>2014</v>
      </c>
      <c r="E157" s="878" t="s">
        <v>12</v>
      </c>
      <c r="F157" s="886">
        <v>54000</v>
      </c>
      <c r="G157" s="215">
        <v>1</v>
      </c>
      <c r="H157" s="884">
        <f t="shared" si="7"/>
        <v>54000</v>
      </c>
      <c r="I157" s="215">
        <v>1</v>
      </c>
      <c r="J157" s="884">
        <f>SUM(H157*I157)</f>
        <v>54000</v>
      </c>
    </row>
    <row r="158" spans="1:10" ht="25.5">
      <c r="A158" s="942">
        <v>147</v>
      </c>
      <c r="B158" s="895" t="s">
        <v>2821</v>
      </c>
      <c r="C158" s="215"/>
      <c r="D158" s="215">
        <v>2014</v>
      </c>
      <c r="E158" s="878" t="s">
        <v>12</v>
      </c>
      <c r="F158" s="886">
        <v>21000</v>
      </c>
      <c r="G158" s="215">
        <v>1</v>
      </c>
      <c r="H158" s="884">
        <f t="shared" si="7"/>
        <v>21000</v>
      </c>
      <c r="I158" s="215">
        <v>1</v>
      </c>
      <c r="J158" s="884">
        <f>SUM(H158*I158)</f>
        <v>21000</v>
      </c>
    </row>
    <row r="159" spans="1:10">
      <c r="A159" s="942">
        <v>148</v>
      </c>
      <c r="B159" s="887" t="s">
        <v>2822</v>
      </c>
      <c r="C159" s="215"/>
      <c r="D159" s="215">
        <v>2014</v>
      </c>
      <c r="E159" s="878" t="s">
        <v>12</v>
      </c>
      <c r="F159" s="886">
        <v>52200</v>
      </c>
      <c r="G159" s="215">
        <v>2</v>
      </c>
      <c r="H159" s="884">
        <f t="shared" si="7"/>
        <v>104400</v>
      </c>
      <c r="I159" s="215">
        <v>2</v>
      </c>
      <c r="J159" s="884">
        <v>104400</v>
      </c>
    </row>
    <row r="160" spans="1:10">
      <c r="A160" s="942">
        <v>149</v>
      </c>
      <c r="B160" s="887" t="s">
        <v>2823</v>
      </c>
      <c r="C160" s="215"/>
      <c r="D160" s="215">
        <v>2014</v>
      </c>
      <c r="E160" s="215" t="s">
        <v>12</v>
      </c>
      <c r="F160" s="886">
        <v>13200</v>
      </c>
      <c r="G160" s="215">
        <v>5</v>
      </c>
      <c r="H160" s="884">
        <f t="shared" si="7"/>
        <v>66000</v>
      </c>
      <c r="I160" s="215">
        <v>5</v>
      </c>
      <c r="J160" s="884">
        <v>66000</v>
      </c>
    </row>
    <row r="161" spans="1:10">
      <c r="A161" s="942">
        <v>150</v>
      </c>
      <c r="B161" s="887" t="s">
        <v>2824</v>
      </c>
      <c r="C161" s="215"/>
      <c r="D161" s="215">
        <v>2014</v>
      </c>
      <c r="E161" s="878" t="s">
        <v>12</v>
      </c>
      <c r="F161" s="886">
        <v>15000</v>
      </c>
      <c r="G161" s="215">
        <v>3</v>
      </c>
      <c r="H161" s="884">
        <f t="shared" si="7"/>
        <v>45000</v>
      </c>
      <c r="I161" s="215">
        <v>3</v>
      </c>
      <c r="J161" s="884">
        <v>45000</v>
      </c>
    </row>
    <row r="162" spans="1:10">
      <c r="A162" s="942">
        <v>151</v>
      </c>
      <c r="B162" s="895" t="s">
        <v>2825</v>
      </c>
      <c r="C162" s="215"/>
      <c r="D162" s="215">
        <v>2014</v>
      </c>
      <c r="E162" s="878" t="s">
        <v>363</v>
      </c>
      <c r="F162" s="886">
        <v>13984</v>
      </c>
      <c r="G162" s="215">
        <v>250</v>
      </c>
      <c r="H162" s="884">
        <v>3496000</v>
      </c>
      <c r="I162" s="215">
        <v>250</v>
      </c>
      <c r="J162" s="884">
        <v>3496000</v>
      </c>
    </row>
    <row r="163" spans="1:10">
      <c r="A163" s="942">
        <v>152</v>
      </c>
      <c r="B163" s="895" t="s">
        <v>432</v>
      </c>
      <c r="C163" s="215"/>
      <c r="D163" s="215">
        <v>2015</v>
      </c>
      <c r="E163" s="878" t="s">
        <v>12</v>
      </c>
      <c r="F163" s="886">
        <v>56400</v>
      </c>
      <c r="G163" s="215">
        <v>1</v>
      </c>
      <c r="H163" s="884">
        <v>56400</v>
      </c>
      <c r="I163" s="215">
        <v>1</v>
      </c>
      <c r="J163" s="884">
        <v>56400</v>
      </c>
    </row>
    <row r="164" spans="1:10">
      <c r="A164" s="942">
        <v>153</v>
      </c>
      <c r="B164" s="895" t="s">
        <v>432</v>
      </c>
      <c r="C164" s="215"/>
      <c r="D164" s="215">
        <v>2015</v>
      </c>
      <c r="E164" s="878" t="s">
        <v>12</v>
      </c>
      <c r="F164" s="886">
        <v>72000</v>
      </c>
      <c r="G164" s="215">
        <v>1</v>
      </c>
      <c r="H164" s="884">
        <v>72000</v>
      </c>
      <c r="I164" s="215">
        <v>1</v>
      </c>
      <c r="J164" s="884">
        <v>72000</v>
      </c>
    </row>
    <row r="165" spans="1:10">
      <c r="A165" s="942">
        <v>154</v>
      </c>
      <c r="B165" s="895" t="s">
        <v>432</v>
      </c>
      <c r="C165" s="215"/>
      <c r="D165" s="215">
        <v>2015</v>
      </c>
      <c r="E165" s="878" t="s">
        <v>12</v>
      </c>
      <c r="F165" s="886">
        <v>34200</v>
      </c>
      <c r="G165" s="215">
        <v>2</v>
      </c>
      <c r="H165" s="884">
        <v>68400</v>
      </c>
      <c r="I165" s="215">
        <v>2</v>
      </c>
      <c r="J165" s="884">
        <v>68400</v>
      </c>
    </row>
    <row r="166" spans="1:10">
      <c r="A166" s="942">
        <v>155</v>
      </c>
      <c r="B166" s="895" t="s">
        <v>2826</v>
      </c>
      <c r="C166" s="215"/>
      <c r="D166" s="215">
        <v>2015</v>
      </c>
      <c r="E166" s="215" t="s">
        <v>12</v>
      </c>
      <c r="F166" s="886">
        <v>31396</v>
      </c>
      <c r="G166" s="215">
        <v>420</v>
      </c>
      <c r="H166" s="884">
        <v>13186320</v>
      </c>
      <c r="I166" s="215">
        <v>420</v>
      </c>
      <c r="J166" s="884">
        <v>13186320</v>
      </c>
    </row>
    <row r="167" spans="1:10">
      <c r="A167" s="942">
        <v>156</v>
      </c>
      <c r="B167" s="895" t="s">
        <v>2827</v>
      </c>
      <c r="C167" s="215"/>
      <c r="D167" s="215">
        <v>2015</v>
      </c>
      <c r="E167" s="878" t="s">
        <v>12</v>
      </c>
      <c r="F167" s="886">
        <v>57000</v>
      </c>
      <c r="G167" s="215">
        <v>1</v>
      </c>
      <c r="H167" s="884">
        <v>57000</v>
      </c>
      <c r="I167" s="215">
        <v>1</v>
      </c>
      <c r="J167" s="884">
        <v>57000</v>
      </c>
    </row>
    <row r="168" spans="1:10">
      <c r="A168" s="942">
        <v>157</v>
      </c>
      <c r="B168" s="895" t="s">
        <v>2828</v>
      </c>
      <c r="C168" s="215"/>
      <c r="D168" s="215">
        <v>2015</v>
      </c>
      <c r="E168" s="878" t="s">
        <v>183</v>
      </c>
      <c r="F168" s="886">
        <v>6508.3</v>
      </c>
      <c r="G168" s="215">
        <v>4540</v>
      </c>
      <c r="H168" s="884">
        <v>29547682</v>
      </c>
      <c r="I168" s="215">
        <v>4540</v>
      </c>
      <c r="J168" s="884">
        <v>29547682</v>
      </c>
    </row>
    <row r="169" spans="1:10">
      <c r="A169" s="942">
        <v>158</v>
      </c>
      <c r="B169" s="895" t="s">
        <v>2829</v>
      </c>
      <c r="C169" s="215"/>
      <c r="D169" s="215">
        <v>2015</v>
      </c>
      <c r="E169" s="878" t="s">
        <v>12</v>
      </c>
      <c r="F169" s="886">
        <v>22400</v>
      </c>
      <c r="G169" s="215">
        <v>12</v>
      </c>
      <c r="H169" s="884">
        <v>268800</v>
      </c>
      <c r="I169" s="215">
        <v>12</v>
      </c>
      <c r="J169" s="884">
        <v>268800</v>
      </c>
    </row>
    <row r="170" spans="1:10">
      <c r="A170" s="942">
        <v>159</v>
      </c>
      <c r="B170" s="895" t="s">
        <v>153</v>
      </c>
      <c r="C170" s="215"/>
      <c r="D170" s="215">
        <v>2016</v>
      </c>
      <c r="E170" s="215" t="s">
        <v>12</v>
      </c>
      <c r="F170" s="886">
        <v>11840</v>
      </c>
      <c r="G170" s="215">
        <v>1</v>
      </c>
      <c r="H170" s="884">
        <v>11840</v>
      </c>
      <c r="I170" s="215">
        <v>1</v>
      </c>
      <c r="J170" s="884">
        <v>11840</v>
      </c>
    </row>
    <row r="171" spans="1:10">
      <c r="A171" s="942">
        <v>160</v>
      </c>
      <c r="B171" s="895" t="s">
        <v>2830</v>
      </c>
      <c r="C171" s="215"/>
      <c r="D171" s="215">
        <v>2016</v>
      </c>
      <c r="E171" s="878" t="s">
        <v>12</v>
      </c>
      <c r="F171" s="886">
        <v>224000</v>
      </c>
      <c r="G171" s="215">
        <v>1</v>
      </c>
      <c r="H171" s="884">
        <v>224000</v>
      </c>
      <c r="I171" s="215">
        <v>1</v>
      </c>
      <c r="J171" s="884">
        <v>224000</v>
      </c>
    </row>
    <row r="172" spans="1:10" ht="25.5">
      <c r="A172" s="942">
        <v>161</v>
      </c>
      <c r="B172" s="895" t="s">
        <v>2831</v>
      </c>
      <c r="C172" s="215"/>
      <c r="D172" s="215">
        <v>2016</v>
      </c>
      <c r="E172" s="878" t="s">
        <v>363</v>
      </c>
      <c r="F172" s="886">
        <v>10656</v>
      </c>
      <c r="G172" s="215">
        <v>950</v>
      </c>
      <c r="H172" s="884">
        <v>10123200</v>
      </c>
      <c r="I172" s="215">
        <v>950</v>
      </c>
      <c r="J172" s="884">
        <v>10123200</v>
      </c>
    </row>
    <row r="173" spans="1:10" ht="25.5">
      <c r="A173" s="942">
        <v>162</v>
      </c>
      <c r="B173" s="895" t="s">
        <v>2832</v>
      </c>
      <c r="C173" s="215"/>
      <c r="D173" s="215">
        <v>2016</v>
      </c>
      <c r="E173" s="878" t="s">
        <v>363</v>
      </c>
      <c r="F173" s="886">
        <v>5529.6</v>
      </c>
      <c r="G173" s="215">
        <v>191</v>
      </c>
      <c r="H173" s="884">
        <v>1056154</v>
      </c>
      <c r="I173" s="215">
        <v>191</v>
      </c>
      <c r="J173" s="884">
        <v>1056154</v>
      </c>
    </row>
    <row r="174" spans="1:10">
      <c r="A174" s="942">
        <v>163</v>
      </c>
      <c r="B174" s="895" t="s">
        <v>2833</v>
      </c>
      <c r="C174" s="215"/>
      <c r="D174" s="215">
        <v>2016</v>
      </c>
      <c r="E174" s="215" t="s">
        <v>12</v>
      </c>
      <c r="F174" s="886">
        <v>42336</v>
      </c>
      <c r="G174" s="215">
        <v>2</v>
      </c>
      <c r="H174" s="884">
        <v>84672</v>
      </c>
      <c r="I174" s="215">
        <v>2</v>
      </c>
      <c r="J174" s="884">
        <v>84672</v>
      </c>
    </row>
    <row r="175" spans="1:10">
      <c r="A175" s="942">
        <v>164</v>
      </c>
      <c r="B175" s="895" t="s">
        <v>2834</v>
      </c>
      <c r="C175" s="215"/>
      <c r="D175" s="215">
        <v>2016</v>
      </c>
      <c r="E175" s="878" t="s">
        <v>12</v>
      </c>
      <c r="F175" s="886">
        <v>80640</v>
      </c>
      <c r="G175" s="215">
        <v>2</v>
      </c>
      <c r="H175" s="884">
        <v>161280</v>
      </c>
      <c r="I175" s="215">
        <v>2</v>
      </c>
      <c r="J175" s="884">
        <v>161280</v>
      </c>
    </row>
    <row r="176" spans="1:10">
      <c r="A176" s="942">
        <v>165</v>
      </c>
      <c r="B176" s="895" t="s">
        <v>2804</v>
      </c>
      <c r="C176" s="215"/>
      <c r="D176" s="215">
        <v>2016</v>
      </c>
      <c r="E176" s="878" t="s">
        <v>12</v>
      </c>
      <c r="F176" s="886">
        <v>11625</v>
      </c>
      <c r="G176" s="215">
        <v>40</v>
      </c>
      <c r="H176" s="884">
        <f>G176*F176</f>
        <v>465000</v>
      </c>
      <c r="I176" s="215">
        <v>40</v>
      </c>
      <c r="J176" s="884">
        <v>465000</v>
      </c>
    </row>
    <row r="177" spans="1:10" ht="25.5">
      <c r="A177" s="942">
        <v>166</v>
      </c>
      <c r="B177" s="895" t="s">
        <v>2835</v>
      </c>
      <c r="C177" s="215"/>
      <c r="D177" s="215">
        <v>2016</v>
      </c>
      <c r="E177" s="878" t="s">
        <v>363</v>
      </c>
      <c r="F177" s="886">
        <v>13376</v>
      </c>
      <c r="G177" s="215">
        <v>80</v>
      </c>
      <c r="H177" s="884">
        <f>G177*F177</f>
        <v>1070080</v>
      </c>
      <c r="I177" s="215">
        <v>80</v>
      </c>
      <c r="J177" s="884">
        <v>1070080</v>
      </c>
    </row>
    <row r="178" spans="1:10" ht="25.5">
      <c r="A178" s="942">
        <v>167</v>
      </c>
      <c r="B178" s="948" t="s">
        <v>2836</v>
      </c>
      <c r="C178" s="215"/>
      <c r="D178" s="215">
        <v>2016</v>
      </c>
      <c r="E178" s="878" t="s">
        <v>363</v>
      </c>
      <c r="F178" s="886">
        <v>3705.6</v>
      </c>
      <c r="G178" s="215">
        <v>210</v>
      </c>
      <c r="H178" s="880">
        <v>778176</v>
      </c>
      <c r="I178" s="215">
        <v>210</v>
      </c>
      <c r="J178" s="880">
        <v>778176</v>
      </c>
    </row>
    <row r="179" spans="1:10">
      <c r="A179" s="942">
        <v>168</v>
      </c>
      <c r="B179" s="895" t="s">
        <v>2837</v>
      </c>
      <c r="C179" s="215"/>
      <c r="D179" s="215">
        <v>2017</v>
      </c>
      <c r="E179" s="878" t="s">
        <v>12</v>
      </c>
      <c r="F179" s="886">
        <v>84480</v>
      </c>
      <c r="G179" s="215">
        <v>1</v>
      </c>
      <c r="H179" s="880">
        <v>84480</v>
      </c>
      <c r="I179" s="215">
        <v>1</v>
      </c>
      <c r="J179" s="880">
        <v>84480</v>
      </c>
    </row>
    <row r="180" spans="1:10">
      <c r="A180" s="942">
        <v>169</v>
      </c>
      <c r="B180" s="895" t="s">
        <v>2838</v>
      </c>
      <c r="C180" s="215"/>
      <c r="D180" s="215">
        <v>2017</v>
      </c>
      <c r="E180" s="878" t="s">
        <v>12</v>
      </c>
      <c r="F180" s="886">
        <v>44800</v>
      </c>
      <c r="G180" s="215">
        <v>1</v>
      </c>
      <c r="H180" s="880">
        <v>44800</v>
      </c>
      <c r="I180" s="215">
        <v>1</v>
      </c>
      <c r="J180" s="880">
        <v>44800</v>
      </c>
    </row>
    <row r="181" spans="1:10">
      <c r="A181" s="942">
        <v>170</v>
      </c>
      <c r="B181" s="895" t="s">
        <v>2839</v>
      </c>
      <c r="C181" s="215"/>
      <c r="D181" s="215">
        <v>2017</v>
      </c>
      <c r="E181" s="878" t="s">
        <v>12</v>
      </c>
      <c r="F181" s="886">
        <v>14400</v>
      </c>
      <c r="G181" s="215">
        <v>20</v>
      </c>
      <c r="H181" s="880">
        <v>288000</v>
      </c>
      <c r="I181" s="215">
        <v>20</v>
      </c>
      <c r="J181" s="880">
        <v>288000</v>
      </c>
    </row>
    <row r="182" spans="1:10">
      <c r="A182" s="942">
        <v>171</v>
      </c>
      <c r="B182" s="895" t="s">
        <v>2840</v>
      </c>
      <c r="C182" s="215"/>
      <c r="D182" s="215">
        <v>2017</v>
      </c>
      <c r="E182" s="878" t="s">
        <v>12</v>
      </c>
      <c r="F182" s="886">
        <v>631040</v>
      </c>
      <c r="G182" s="215">
        <v>1</v>
      </c>
      <c r="H182" s="880">
        <f>G182*F182</f>
        <v>631040</v>
      </c>
      <c r="I182" s="215">
        <v>1</v>
      </c>
      <c r="J182" s="880">
        <f>I182*H182</f>
        <v>631040</v>
      </c>
    </row>
    <row r="183" spans="1:10">
      <c r="A183" s="942">
        <v>172</v>
      </c>
      <c r="B183" s="895" t="s">
        <v>2841</v>
      </c>
      <c r="C183" s="215"/>
      <c r="D183" s="215">
        <v>2017</v>
      </c>
      <c r="E183" s="878" t="s">
        <v>12</v>
      </c>
      <c r="F183" s="886">
        <v>211000</v>
      </c>
      <c r="G183" s="215">
        <v>4</v>
      </c>
      <c r="H183" s="880">
        <f>G183*F183</f>
        <v>844000</v>
      </c>
      <c r="I183" s="215">
        <v>4</v>
      </c>
      <c r="J183" s="880">
        <v>844000</v>
      </c>
    </row>
    <row r="184" spans="1:10">
      <c r="A184" s="942">
        <v>173</v>
      </c>
      <c r="B184" s="875" t="s">
        <v>2842</v>
      </c>
      <c r="C184" s="892">
        <v>2018</v>
      </c>
      <c r="D184" s="877">
        <v>2018</v>
      </c>
      <c r="E184" s="877" t="s">
        <v>12</v>
      </c>
      <c r="F184" s="880">
        <v>11000</v>
      </c>
      <c r="G184" s="877">
        <v>1</v>
      </c>
      <c r="H184" s="880">
        <v>11000</v>
      </c>
      <c r="I184" s="877">
        <v>1</v>
      </c>
      <c r="J184" s="880">
        <v>11000</v>
      </c>
    </row>
    <row r="185" spans="1:10" s="1065" customFormat="1">
      <c r="A185" s="942">
        <v>174</v>
      </c>
      <c r="B185" s="875" t="s">
        <v>2843</v>
      </c>
      <c r="C185" s="877">
        <v>2018</v>
      </c>
      <c r="D185" s="877">
        <v>2018</v>
      </c>
      <c r="E185" s="878" t="s">
        <v>12</v>
      </c>
      <c r="F185" s="879">
        <v>35000</v>
      </c>
      <c r="G185" s="877">
        <v>1</v>
      </c>
      <c r="H185" s="880">
        <f t="shared" ref="H185:H192" si="8">SUM(F185*G185)</f>
        <v>35000</v>
      </c>
      <c r="I185" s="877">
        <v>1</v>
      </c>
      <c r="J185" s="880">
        <f>SUM(H185*I185)</f>
        <v>35000</v>
      </c>
    </row>
    <row r="186" spans="1:10" s="1065" customFormat="1">
      <c r="A186" s="942">
        <v>175</v>
      </c>
      <c r="B186" s="875" t="s">
        <v>2844</v>
      </c>
      <c r="C186" s="877">
        <v>2018</v>
      </c>
      <c r="D186" s="877">
        <v>2018</v>
      </c>
      <c r="E186" s="878" t="s">
        <v>12</v>
      </c>
      <c r="F186" s="879">
        <v>345000</v>
      </c>
      <c r="G186" s="877">
        <v>1</v>
      </c>
      <c r="H186" s="880">
        <f t="shared" si="8"/>
        <v>345000</v>
      </c>
      <c r="I186" s="877">
        <v>1</v>
      </c>
      <c r="J186" s="880">
        <f>SUM(H186*I186)</f>
        <v>345000</v>
      </c>
    </row>
    <row r="187" spans="1:10" s="1065" customFormat="1">
      <c r="A187" s="942">
        <v>176</v>
      </c>
      <c r="B187" s="875" t="s">
        <v>2845</v>
      </c>
      <c r="C187" s="877">
        <v>2018</v>
      </c>
      <c r="D187" s="877">
        <v>2018</v>
      </c>
      <c r="E187" s="878" t="s">
        <v>12</v>
      </c>
      <c r="F187" s="879">
        <v>64000</v>
      </c>
      <c r="G187" s="877">
        <v>1</v>
      </c>
      <c r="H187" s="880">
        <f t="shared" si="8"/>
        <v>64000</v>
      </c>
      <c r="I187" s="877">
        <v>1</v>
      </c>
      <c r="J187" s="880">
        <f>SUM(H187*I187)</f>
        <v>64000</v>
      </c>
    </row>
    <row r="188" spans="1:10" s="1065" customFormat="1">
      <c r="A188" s="942">
        <v>177</v>
      </c>
      <c r="B188" s="875" t="s">
        <v>2846</v>
      </c>
      <c r="C188" s="877">
        <v>2018</v>
      </c>
      <c r="D188" s="877">
        <v>2018</v>
      </c>
      <c r="E188" s="878" t="s">
        <v>12</v>
      </c>
      <c r="F188" s="879">
        <v>100000</v>
      </c>
      <c r="G188" s="877">
        <v>1</v>
      </c>
      <c r="H188" s="880">
        <v>100000</v>
      </c>
      <c r="I188" s="877">
        <v>1</v>
      </c>
      <c r="J188" s="880">
        <v>100000</v>
      </c>
    </row>
    <row r="189" spans="1:10" s="1065" customFormat="1">
      <c r="A189" s="942">
        <v>178</v>
      </c>
      <c r="B189" s="875" t="s">
        <v>2847</v>
      </c>
      <c r="C189" s="877">
        <v>2018</v>
      </c>
      <c r="D189" s="877">
        <v>2018</v>
      </c>
      <c r="E189" s="878" t="s">
        <v>12</v>
      </c>
      <c r="F189" s="879">
        <v>9200</v>
      </c>
      <c r="G189" s="877">
        <v>2</v>
      </c>
      <c r="H189" s="880">
        <f t="shared" si="8"/>
        <v>18400</v>
      </c>
      <c r="I189" s="877">
        <v>2</v>
      </c>
      <c r="J189" s="880">
        <v>18400</v>
      </c>
    </row>
    <row r="190" spans="1:10" s="1065" customFormat="1">
      <c r="A190" s="942">
        <v>179</v>
      </c>
      <c r="B190" s="875" t="s">
        <v>2848</v>
      </c>
      <c r="C190" s="877">
        <v>2018</v>
      </c>
      <c r="D190" s="877">
        <v>2018</v>
      </c>
      <c r="E190" s="878" t="s">
        <v>12</v>
      </c>
      <c r="F190" s="879">
        <v>85000</v>
      </c>
      <c r="G190" s="877">
        <v>1</v>
      </c>
      <c r="H190" s="880">
        <f t="shared" si="8"/>
        <v>85000</v>
      </c>
      <c r="I190" s="877">
        <v>1</v>
      </c>
      <c r="J190" s="880">
        <f>SUM(H190*I190)</f>
        <v>85000</v>
      </c>
    </row>
    <row r="191" spans="1:10" s="1065" customFormat="1">
      <c r="A191" s="942">
        <v>180</v>
      </c>
      <c r="B191" s="875" t="s">
        <v>2849</v>
      </c>
      <c r="C191" s="877">
        <v>2018</v>
      </c>
      <c r="D191" s="877">
        <v>2018</v>
      </c>
      <c r="E191" s="878" t="s">
        <v>12</v>
      </c>
      <c r="F191" s="879">
        <v>300000</v>
      </c>
      <c r="G191" s="877">
        <v>1</v>
      </c>
      <c r="H191" s="880">
        <f t="shared" si="8"/>
        <v>300000</v>
      </c>
      <c r="I191" s="877">
        <v>1</v>
      </c>
      <c r="J191" s="880">
        <f>SUM(H191*I191)</f>
        <v>300000</v>
      </c>
    </row>
    <row r="192" spans="1:10" s="1065" customFormat="1">
      <c r="A192" s="942">
        <v>181</v>
      </c>
      <c r="B192" s="875" t="s">
        <v>2850</v>
      </c>
      <c r="C192" s="877">
        <v>2018</v>
      </c>
      <c r="D192" s="877">
        <v>2018</v>
      </c>
      <c r="E192" s="878" t="s">
        <v>12</v>
      </c>
      <c r="F192" s="879">
        <v>26000</v>
      </c>
      <c r="G192" s="877">
        <v>1</v>
      </c>
      <c r="H192" s="880">
        <f t="shared" si="8"/>
        <v>26000</v>
      </c>
      <c r="I192" s="877">
        <v>1</v>
      </c>
      <c r="J192" s="880">
        <f>SUM(H192*I192)</f>
        <v>26000</v>
      </c>
    </row>
    <row r="193" spans="1:10" s="1065" customFormat="1">
      <c r="A193" s="942">
        <v>182</v>
      </c>
      <c r="B193" s="875" t="s">
        <v>2833</v>
      </c>
      <c r="C193" s="892"/>
      <c r="D193" s="877">
        <v>2018</v>
      </c>
      <c r="E193" s="878" t="s">
        <v>12</v>
      </c>
      <c r="F193" s="879">
        <v>151000</v>
      </c>
      <c r="G193" s="877">
        <v>1</v>
      </c>
      <c r="H193" s="880">
        <v>151000</v>
      </c>
      <c r="I193" s="877">
        <v>1</v>
      </c>
      <c r="J193" s="880">
        <v>151000</v>
      </c>
    </row>
    <row r="194" spans="1:10" s="1065" customFormat="1">
      <c r="A194" s="942">
        <v>183</v>
      </c>
      <c r="B194" s="875" t="s">
        <v>2833</v>
      </c>
      <c r="C194" s="892"/>
      <c r="D194" s="877">
        <v>2018</v>
      </c>
      <c r="E194" s="878" t="s">
        <v>12</v>
      </c>
      <c r="F194" s="879">
        <v>150000</v>
      </c>
      <c r="G194" s="877">
        <v>1</v>
      </c>
      <c r="H194" s="880">
        <v>150000</v>
      </c>
      <c r="I194" s="877">
        <v>1</v>
      </c>
      <c r="J194" s="880">
        <v>150000</v>
      </c>
    </row>
    <row r="195" spans="1:10" s="1065" customFormat="1">
      <c r="A195" s="942">
        <v>184</v>
      </c>
      <c r="B195" s="875" t="s">
        <v>2804</v>
      </c>
      <c r="C195" s="892"/>
      <c r="D195" s="877">
        <v>2018</v>
      </c>
      <c r="E195" s="878" t="s">
        <v>12</v>
      </c>
      <c r="F195" s="879">
        <v>25500</v>
      </c>
      <c r="G195" s="877">
        <v>39</v>
      </c>
      <c r="H195" s="880">
        <f>SUM(F195*G195)</f>
        <v>994500</v>
      </c>
      <c r="I195" s="877">
        <v>39</v>
      </c>
      <c r="J195" s="880">
        <v>994500</v>
      </c>
    </row>
    <row r="196" spans="1:10" s="1065" customFormat="1">
      <c r="A196" s="942">
        <v>185</v>
      </c>
      <c r="B196" s="875" t="s">
        <v>2851</v>
      </c>
      <c r="C196" s="892"/>
      <c r="D196" s="877">
        <v>2018</v>
      </c>
      <c r="E196" s="878" t="s">
        <v>12</v>
      </c>
      <c r="F196" s="879">
        <v>800000</v>
      </c>
      <c r="G196" s="877">
        <v>1</v>
      </c>
      <c r="H196" s="880">
        <f>SUM(F196*G196)</f>
        <v>800000</v>
      </c>
      <c r="I196" s="877">
        <v>1</v>
      </c>
      <c r="J196" s="880">
        <f>SUM(H196*I196)</f>
        <v>800000</v>
      </c>
    </row>
    <row r="197" spans="1:10" s="1065" customFormat="1">
      <c r="A197" s="942">
        <v>186</v>
      </c>
      <c r="B197" s="875" t="s">
        <v>2852</v>
      </c>
      <c r="C197" s="877"/>
      <c r="D197" s="877">
        <v>2018</v>
      </c>
      <c r="E197" s="878" t="s">
        <v>12</v>
      </c>
      <c r="F197" s="879">
        <v>993000</v>
      </c>
      <c r="G197" s="877">
        <v>1</v>
      </c>
      <c r="H197" s="880">
        <f>SUM(F197*G197)</f>
        <v>993000</v>
      </c>
      <c r="I197" s="877">
        <v>1</v>
      </c>
      <c r="J197" s="880">
        <f>SUM(H197*I197)</f>
        <v>993000</v>
      </c>
    </row>
    <row r="198" spans="1:10" s="1065" customFormat="1" ht="25.5">
      <c r="A198" s="942">
        <v>187</v>
      </c>
      <c r="B198" s="915" t="s">
        <v>2853</v>
      </c>
      <c r="C198" s="877"/>
      <c r="D198" s="877">
        <v>2018</v>
      </c>
      <c r="E198" s="878" t="s">
        <v>12</v>
      </c>
      <c r="F198" s="879">
        <v>450000</v>
      </c>
      <c r="G198" s="877">
        <v>1</v>
      </c>
      <c r="H198" s="880">
        <f>SUM(F198*G198)</f>
        <v>450000</v>
      </c>
      <c r="I198" s="877">
        <v>1</v>
      </c>
      <c r="J198" s="880">
        <f>SUM(H198*I198)</f>
        <v>450000</v>
      </c>
    </row>
    <row r="199" spans="1:10" s="1065" customFormat="1">
      <c r="A199" s="942">
        <v>188</v>
      </c>
      <c r="B199" s="875" t="s">
        <v>2854</v>
      </c>
      <c r="C199" s="877"/>
      <c r="D199" s="877">
        <v>2018</v>
      </c>
      <c r="E199" s="878" t="s">
        <v>183</v>
      </c>
      <c r="F199" s="879">
        <v>4751</v>
      </c>
      <c r="G199" s="877">
        <v>4928.22</v>
      </c>
      <c r="H199" s="880">
        <v>23414000</v>
      </c>
      <c r="I199" s="877">
        <v>4928.22</v>
      </c>
      <c r="J199" s="880">
        <v>23414000</v>
      </c>
    </row>
    <row r="200" spans="1:10" s="1065" customFormat="1">
      <c r="A200" s="942">
        <v>189</v>
      </c>
      <c r="B200" s="875" t="s">
        <v>2855</v>
      </c>
      <c r="C200" s="877"/>
      <c r="D200" s="877">
        <v>2018</v>
      </c>
      <c r="E200" s="878" t="s">
        <v>183</v>
      </c>
      <c r="F200" s="879">
        <v>1820</v>
      </c>
      <c r="G200" s="877">
        <v>18324.2</v>
      </c>
      <c r="H200" s="880">
        <v>33350000</v>
      </c>
      <c r="I200" s="877">
        <v>18324.2</v>
      </c>
      <c r="J200" s="880">
        <v>33350000</v>
      </c>
    </row>
    <row r="201" spans="1:10" s="1065" customFormat="1">
      <c r="A201" s="942">
        <v>190</v>
      </c>
      <c r="B201" s="875" t="s">
        <v>2856</v>
      </c>
      <c r="C201" s="877"/>
      <c r="D201" s="877">
        <v>2019</v>
      </c>
      <c r="E201" s="878" t="s">
        <v>12</v>
      </c>
      <c r="F201" s="879">
        <v>44000</v>
      </c>
      <c r="G201" s="877">
        <v>39</v>
      </c>
      <c r="H201" s="880">
        <v>1716000</v>
      </c>
      <c r="I201" s="877">
        <v>39</v>
      </c>
      <c r="J201" s="880">
        <v>1716000</v>
      </c>
    </row>
    <row r="202" spans="1:10" s="1065" customFormat="1">
      <c r="A202" s="942">
        <v>191</v>
      </c>
      <c r="B202" s="875" t="s">
        <v>2804</v>
      </c>
      <c r="C202" s="877"/>
      <c r="D202" s="877">
        <v>2019</v>
      </c>
      <c r="E202" s="878" t="s">
        <v>12</v>
      </c>
      <c r="F202" s="879">
        <v>50000</v>
      </c>
      <c r="G202" s="877">
        <v>20</v>
      </c>
      <c r="H202" s="880">
        <v>1000000</v>
      </c>
      <c r="I202" s="877">
        <v>20</v>
      </c>
      <c r="J202" s="880">
        <v>1000000</v>
      </c>
    </row>
    <row r="203" spans="1:10" s="1065" customFormat="1">
      <c r="A203" s="942">
        <v>192</v>
      </c>
      <c r="B203" s="875" t="s">
        <v>2857</v>
      </c>
      <c r="C203" s="877"/>
      <c r="D203" s="877">
        <v>2019</v>
      </c>
      <c r="E203" s="878" t="s">
        <v>12</v>
      </c>
      <c r="F203" s="879">
        <v>14500</v>
      </c>
      <c r="G203" s="877">
        <v>2</v>
      </c>
      <c r="H203" s="880">
        <v>29000</v>
      </c>
      <c r="I203" s="877">
        <v>2</v>
      </c>
      <c r="J203" s="880">
        <v>29000</v>
      </c>
    </row>
    <row r="204" spans="1:10" s="1065" customFormat="1" ht="24.95" customHeight="1">
      <c r="A204" s="942">
        <v>193</v>
      </c>
      <c r="B204" s="875" t="s">
        <v>2858</v>
      </c>
      <c r="C204" s="877"/>
      <c r="D204" s="877">
        <v>2019</v>
      </c>
      <c r="E204" s="878" t="s">
        <v>183</v>
      </c>
      <c r="F204" s="879">
        <v>452276</v>
      </c>
      <c r="G204" s="877">
        <v>5094.3</v>
      </c>
      <c r="H204" s="880">
        <v>23040300</v>
      </c>
      <c r="I204" s="877">
        <v>5094.3</v>
      </c>
      <c r="J204" s="880">
        <v>23040300</v>
      </c>
    </row>
    <row r="205" spans="1:10" s="1065" customFormat="1" ht="24.95" customHeight="1">
      <c r="A205" s="942">
        <v>194</v>
      </c>
      <c r="B205" s="915" t="s">
        <v>2859</v>
      </c>
      <c r="C205" s="877"/>
      <c r="D205" s="877">
        <v>2019</v>
      </c>
      <c r="E205" s="878" t="s">
        <v>2860</v>
      </c>
      <c r="F205" s="879">
        <v>7113.2</v>
      </c>
      <c r="G205" s="877">
        <v>140</v>
      </c>
      <c r="H205" s="880">
        <v>995844</v>
      </c>
      <c r="I205" s="877">
        <v>140</v>
      </c>
      <c r="J205" s="880">
        <v>995844</v>
      </c>
    </row>
    <row r="206" spans="1:10" s="1065" customFormat="1" ht="24.95" customHeight="1">
      <c r="A206" s="942">
        <v>195</v>
      </c>
      <c r="B206" s="915" t="s">
        <v>2861</v>
      </c>
      <c r="C206" s="877">
        <v>2018</v>
      </c>
      <c r="D206" s="877">
        <v>2019</v>
      </c>
      <c r="E206" s="878" t="s">
        <v>183</v>
      </c>
      <c r="F206" s="879">
        <v>1708</v>
      </c>
      <c r="G206" s="877">
        <v>8556</v>
      </c>
      <c r="H206" s="880">
        <v>14614600</v>
      </c>
      <c r="I206" s="877">
        <v>8556</v>
      </c>
      <c r="J206" s="880">
        <v>14614600</v>
      </c>
    </row>
    <row r="207" spans="1:10" s="1065" customFormat="1" ht="24.95" customHeight="1">
      <c r="A207" s="942">
        <v>196</v>
      </c>
      <c r="B207" s="915" t="s">
        <v>2861</v>
      </c>
      <c r="C207" s="877"/>
      <c r="D207" s="877">
        <v>2019</v>
      </c>
      <c r="E207" s="878" t="s">
        <v>183</v>
      </c>
      <c r="F207" s="879">
        <v>2496</v>
      </c>
      <c r="G207" s="877">
        <v>18846</v>
      </c>
      <c r="H207" s="880">
        <v>47039600</v>
      </c>
      <c r="I207" s="877">
        <v>18846</v>
      </c>
      <c r="J207" s="880">
        <v>47039600</v>
      </c>
    </row>
    <row r="208" spans="1:10" s="1065" customFormat="1" ht="24.95" customHeight="1">
      <c r="A208" s="942">
        <v>197</v>
      </c>
      <c r="B208" s="915" t="s">
        <v>2862</v>
      </c>
      <c r="C208" s="877"/>
      <c r="D208" s="877">
        <v>2019</v>
      </c>
      <c r="E208" s="878" t="s">
        <v>2863</v>
      </c>
      <c r="F208" s="949">
        <v>19141</v>
      </c>
      <c r="G208" s="878">
        <v>565</v>
      </c>
      <c r="H208" s="876">
        <v>10814683</v>
      </c>
      <c r="I208" s="878">
        <v>565</v>
      </c>
      <c r="J208" s="876">
        <v>10814683</v>
      </c>
    </row>
    <row r="209" spans="1:10" s="1065" customFormat="1" ht="24.95" customHeight="1">
      <c r="A209" s="942">
        <v>198</v>
      </c>
      <c r="B209" s="915" t="s">
        <v>2864</v>
      </c>
      <c r="C209" s="877"/>
      <c r="D209" s="877">
        <v>2019</v>
      </c>
      <c r="E209" s="878" t="s">
        <v>2863</v>
      </c>
      <c r="F209" s="949">
        <v>27275.7</v>
      </c>
      <c r="G209" s="878">
        <v>197</v>
      </c>
      <c r="H209" s="876">
        <v>5373317</v>
      </c>
      <c r="I209" s="878">
        <v>197</v>
      </c>
      <c r="J209" s="876">
        <v>5373317</v>
      </c>
    </row>
    <row r="210" spans="1:10" s="1065" customFormat="1" ht="24.95" customHeight="1">
      <c r="A210" s="942">
        <v>199</v>
      </c>
      <c r="B210" s="915" t="s">
        <v>2865</v>
      </c>
      <c r="C210" s="877"/>
      <c r="D210" s="877">
        <v>2019</v>
      </c>
      <c r="E210" s="878" t="s">
        <v>2863</v>
      </c>
      <c r="F210" s="949">
        <v>9615.9</v>
      </c>
      <c r="G210" s="878">
        <v>44</v>
      </c>
      <c r="H210" s="876">
        <v>423100</v>
      </c>
      <c r="I210" s="878">
        <v>44</v>
      </c>
      <c r="J210" s="876">
        <v>423100</v>
      </c>
    </row>
    <row r="211" spans="1:10" s="1065" customFormat="1" ht="24.95" customHeight="1">
      <c r="A211" s="942">
        <v>200</v>
      </c>
      <c r="B211" s="915" t="s">
        <v>2866</v>
      </c>
      <c r="C211" s="877"/>
      <c r="D211" s="877">
        <v>2019</v>
      </c>
      <c r="E211" s="878" t="s">
        <v>2863</v>
      </c>
      <c r="F211" s="949">
        <v>3156</v>
      </c>
      <c r="G211" s="878">
        <v>7570.3</v>
      </c>
      <c r="H211" s="876">
        <v>23892000</v>
      </c>
      <c r="I211" s="878">
        <v>7570.3</v>
      </c>
      <c r="J211" s="876">
        <v>23892000</v>
      </c>
    </row>
    <row r="212" spans="1:10" s="1065" customFormat="1" ht="24.95" customHeight="1">
      <c r="A212" s="942">
        <v>201</v>
      </c>
      <c r="B212" s="950" t="s">
        <v>2867</v>
      </c>
      <c r="C212" s="877"/>
      <c r="D212" s="877">
        <v>2019</v>
      </c>
      <c r="E212" s="878" t="s">
        <v>12</v>
      </c>
      <c r="F212" s="949">
        <v>70000</v>
      </c>
      <c r="G212" s="878">
        <v>7</v>
      </c>
      <c r="H212" s="876">
        <v>490000</v>
      </c>
      <c r="I212" s="878">
        <v>7</v>
      </c>
      <c r="J212" s="876">
        <v>490000</v>
      </c>
    </row>
    <row r="213" spans="1:10" s="1065" customFormat="1" ht="24.95" customHeight="1">
      <c r="A213" s="942">
        <v>202</v>
      </c>
      <c r="B213" s="950" t="s">
        <v>2868</v>
      </c>
      <c r="C213" s="946">
        <v>2020</v>
      </c>
      <c r="D213" s="946">
        <v>2022</v>
      </c>
      <c r="E213" s="903" t="s">
        <v>12</v>
      </c>
      <c r="F213" s="902">
        <v>86461</v>
      </c>
      <c r="G213" s="903">
        <v>18</v>
      </c>
      <c r="H213" s="901">
        <v>1800000</v>
      </c>
      <c r="I213" s="903">
        <v>18</v>
      </c>
      <c r="J213" s="901">
        <v>1800000</v>
      </c>
    </row>
    <row r="214" spans="1:10" s="1065" customFormat="1" ht="24.95" customHeight="1">
      <c r="A214" s="942">
        <v>203</v>
      </c>
      <c r="B214" s="900" t="s">
        <v>2856</v>
      </c>
      <c r="C214" s="946"/>
      <c r="D214" s="946">
        <v>2020</v>
      </c>
      <c r="E214" s="903" t="s">
        <v>12</v>
      </c>
      <c r="F214" s="902">
        <v>44500</v>
      </c>
      <c r="G214" s="903">
        <v>37</v>
      </c>
      <c r="H214" s="901">
        <v>1646500</v>
      </c>
      <c r="I214" s="903">
        <v>37</v>
      </c>
      <c r="J214" s="901">
        <v>1646500</v>
      </c>
    </row>
    <row r="215" spans="1:10" s="1065" customFormat="1" ht="24.95" customHeight="1">
      <c r="A215" s="942">
        <v>204</v>
      </c>
      <c r="B215" s="900" t="s">
        <v>2869</v>
      </c>
      <c r="C215" s="946"/>
      <c r="D215" s="946">
        <v>2020</v>
      </c>
      <c r="E215" s="903" t="s">
        <v>12</v>
      </c>
      <c r="F215" s="902">
        <v>98000</v>
      </c>
      <c r="G215" s="903">
        <v>1</v>
      </c>
      <c r="H215" s="901">
        <v>98000</v>
      </c>
      <c r="I215" s="903">
        <v>1</v>
      </c>
      <c r="J215" s="901">
        <v>98000</v>
      </c>
    </row>
    <row r="216" spans="1:10" s="1065" customFormat="1" ht="24.95" customHeight="1">
      <c r="A216" s="942">
        <v>205</v>
      </c>
      <c r="B216" s="900" t="s">
        <v>2870</v>
      </c>
      <c r="C216" s="946"/>
      <c r="D216" s="946">
        <v>2020</v>
      </c>
      <c r="E216" s="903" t="s">
        <v>12</v>
      </c>
      <c r="F216" s="902">
        <v>69400</v>
      </c>
      <c r="G216" s="903">
        <v>1</v>
      </c>
      <c r="H216" s="901">
        <v>69400</v>
      </c>
      <c r="I216" s="903">
        <v>1</v>
      </c>
      <c r="J216" s="901">
        <v>69400</v>
      </c>
    </row>
    <row r="217" spans="1:10" s="1065" customFormat="1" ht="24.95" customHeight="1">
      <c r="A217" s="942">
        <v>206</v>
      </c>
      <c r="B217" s="900" t="s">
        <v>2871</v>
      </c>
      <c r="C217" s="946">
        <v>2020</v>
      </c>
      <c r="D217" s="946">
        <v>2021</v>
      </c>
      <c r="E217" s="903" t="s">
        <v>2860</v>
      </c>
      <c r="F217" s="902">
        <v>13252</v>
      </c>
      <c r="G217" s="903">
        <v>350</v>
      </c>
      <c r="H217" s="901">
        <v>4638200</v>
      </c>
      <c r="I217" s="903">
        <v>350</v>
      </c>
      <c r="J217" s="901">
        <v>4638200</v>
      </c>
    </row>
    <row r="218" spans="1:10" s="1065" customFormat="1" ht="24.95" customHeight="1">
      <c r="A218" s="942">
        <v>207</v>
      </c>
      <c r="B218" s="900" t="s">
        <v>2872</v>
      </c>
      <c r="C218" s="946"/>
      <c r="D218" s="946">
        <v>2020</v>
      </c>
      <c r="E218" s="903" t="s">
        <v>2860</v>
      </c>
      <c r="F218" s="902">
        <v>2502</v>
      </c>
      <c r="G218" s="903">
        <v>398</v>
      </c>
      <c r="H218" s="901">
        <v>995911</v>
      </c>
      <c r="I218" s="903">
        <v>398</v>
      </c>
      <c r="J218" s="901">
        <v>995911</v>
      </c>
    </row>
    <row r="219" spans="1:10" s="1065" customFormat="1" ht="24.95" customHeight="1">
      <c r="A219" s="942">
        <v>208</v>
      </c>
      <c r="B219" s="900" t="s">
        <v>2873</v>
      </c>
      <c r="C219" s="946"/>
      <c r="D219" s="946">
        <v>2020</v>
      </c>
      <c r="E219" s="903" t="s">
        <v>2860</v>
      </c>
      <c r="F219" s="902">
        <v>10113</v>
      </c>
      <c r="G219" s="903">
        <v>527</v>
      </c>
      <c r="H219" s="901">
        <v>5330906</v>
      </c>
      <c r="I219" s="903">
        <v>527</v>
      </c>
      <c r="J219" s="901">
        <v>5330906</v>
      </c>
    </row>
    <row r="220" spans="1:10" s="1065" customFormat="1" ht="24.95" customHeight="1">
      <c r="A220" s="942">
        <v>209</v>
      </c>
      <c r="B220" s="900" t="s">
        <v>2874</v>
      </c>
      <c r="C220" s="946"/>
      <c r="D220" s="946">
        <v>2020</v>
      </c>
      <c r="E220" s="903" t="s">
        <v>183</v>
      </c>
      <c r="F220" s="902">
        <v>7640</v>
      </c>
      <c r="G220" s="903">
        <v>23321</v>
      </c>
      <c r="H220" s="901">
        <v>178173400</v>
      </c>
      <c r="I220" s="903">
        <v>23321</v>
      </c>
      <c r="J220" s="901">
        <v>178173400</v>
      </c>
    </row>
    <row r="221" spans="1:10" s="1065" customFormat="1" ht="24.95" customHeight="1">
      <c r="A221" s="942">
        <v>210</v>
      </c>
      <c r="B221" s="900" t="s">
        <v>2854</v>
      </c>
      <c r="C221" s="946"/>
      <c r="D221" s="946">
        <v>2020</v>
      </c>
      <c r="E221" s="903" t="s">
        <v>183</v>
      </c>
      <c r="F221" s="902">
        <v>7671.5</v>
      </c>
      <c r="G221" s="903">
        <v>6090</v>
      </c>
      <c r="H221" s="901">
        <v>46719900</v>
      </c>
      <c r="I221" s="903">
        <v>6090</v>
      </c>
      <c r="J221" s="901">
        <v>46719900</v>
      </c>
    </row>
    <row r="222" spans="1:10" s="1065" customFormat="1" ht="24.95" customHeight="1">
      <c r="A222" s="942">
        <v>211</v>
      </c>
      <c r="B222" s="915" t="s">
        <v>2861</v>
      </c>
      <c r="C222" s="946"/>
      <c r="D222" s="946">
        <v>2020</v>
      </c>
      <c r="E222" s="903" t="s">
        <v>183</v>
      </c>
      <c r="F222" s="902">
        <v>2511.6</v>
      </c>
      <c r="G222" s="903">
        <v>20420</v>
      </c>
      <c r="H222" s="901">
        <v>51286900</v>
      </c>
      <c r="I222" s="903">
        <v>20420</v>
      </c>
      <c r="J222" s="901">
        <v>51286900</v>
      </c>
    </row>
    <row r="223" spans="1:10" s="1065" customFormat="1" ht="24.95" customHeight="1">
      <c r="A223" s="942">
        <v>212</v>
      </c>
      <c r="B223" s="900" t="s">
        <v>2875</v>
      </c>
      <c r="C223" s="946"/>
      <c r="D223" s="946">
        <v>2020</v>
      </c>
      <c r="E223" s="903" t="s">
        <v>12</v>
      </c>
      <c r="F223" s="902">
        <v>56150000</v>
      </c>
      <c r="G223" s="903">
        <v>1</v>
      </c>
      <c r="H223" s="901">
        <v>56150000</v>
      </c>
      <c r="I223" s="903">
        <v>1</v>
      </c>
      <c r="J223" s="901">
        <v>56150000</v>
      </c>
    </row>
    <row r="224" spans="1:10" s="1065" customFormat="1" ht="24.95" customHeight="1">
      <c r="A224" s="942">
        <v>213</v>
      </c>
      <c r="B224" s="900" t="s">
        <v>2876</v>
      </c>
      <c r="C224" s="946"/>
      <c r="D224" s="946">
        <v>2020</v>
      </c>
      <c r="E224" s="903" t="s">
        <v>12</v>
      </c>
      <c r="F224" s="902">
        <v>34600000</v>
      </c>
      <c r="G224" s="903">
        <v>1</v>
      </c>
      <c r="H224" s="901">
        <v>34600000</v>
      </c>
      <c r="I224" s="903">
        <v>1</v>
      </c>
      <c r="J224" s="901">
        <v>34600000</v>
      </c>
    </row>
    <row r="225" spans="1:10" s="1065" customFormat="1" ht="24.95" customHeight="1">
      <c r="A225" s="942">
        <v>214</v>
      </c>
      <c r="B225" s="900" t="s">
        <v>2877</v>
      </c>
      <c r="C225" s="946"/>
      <c r="D225" s="946">
        <v>2020</v>
      </c>
      <c r="E225" s="903" t="s">
        <v>12</v>
      </c>
      <c r="F225" s="902">
        <v>3860000</v>
      </c>
      <c r="G225" s="903">
        <v>1</v>
      </c>
      <c r="H225" s="901">
        <v>3860000</v>
      </c>
      <c r="I225" s="903">
        <v>1</v>
      </c>
      <c r="J225" s="901">
        <v>3860000</v>
      </c>
    </row>
    <row r="226" spans="1:10" s="1065" customFormat="1" ht="24.95" customHeight="1">
      <c r="A226" s="942">
        <v>215</v>
      </c>
      <c r="B226" s="900" t="s">
        <v>2878</v>
      </c>
      <c r="C226" s="946"/>
      <c r="D226" s="946">
        <v>2020</v>
      </c>
      <c r="E226" s="903" t="s">
        <v>12</v>
      </c>
      <c r="F226" s="902">
        <v>797000</v>
      </c>
      <c r="G226" s="903">
        <v>1</v>
      </c>
      <c r="H226" s="901">
        <v>797000</v>
      </c>
      <c r="I226" s="903">
        <v>1</v>
      </c>
      <c r="J226" s="901">
        <v>797000</v>
      </c>
    </row>
    <row r="227" spans="1:10" s="1065" customFormat="1" ht="24.95" customHeight="1">
      <c r="A227" s="942">
        <v>216</v>
      </c>
      <c r="B227" s="900" t="s">
        <v>2879</v>
      </c>
      <c r="C227" s="946"/>
      <c r="D227" s="946">
        <v>2020</v>
      </c>
      <c r="E227" s="903" t="s">
        <v>12</v>
      </c>
      <c r="F227" s="902">
        <v>850000</v>
      </c>
      <c r="G227" s="903">
        <v>1</v>
      </c>
      <c r="H227" s="901">
        <v>850000</v>
      </c>
      <c r="I227" s="903">
        <v>1</v>
      </c>
      <c r="J227" s="901">
        <v>850000</v>
      </c>
    </row>
    <row r="228" spans="1:10" s="1065" customFormat="1" ht="24.95" customHeight="1">
      <c r="A228" s="942">
        <v>217</v>
      </c>
      <c r="B228" s="900" t="s">
        <v>2880</v>
      </c>
      <c r="C228" s="946"/>
      <c r="D228" s="946">
        <v>2020</v>
      </c>
      <c r="E228" s="903" t="s">
        <v>12</v>
      </c>
      <c r="F228" s="902">
        <v>3800000</v>
      </c>
      <c r="G228" s="903">
        <v>1</v>
      </c>
      <c r="H228" s="901">
        <v>3800000</v>
      </c>
      <c r="I228" s="903">
        <v>1</v>
      </c>
      <c r="J228" s="901">
        <v>3800000</v>
      </c>
    </row>
    <row r="229" spans="1:10" s="1065" customFormat="1" ht="24.95" customHeight="1">
      <c r="A229" s="942">
        <v>218</v>
      </c>
      <c r="B229" s="900" t="s">
        <v>2881</v>
      </c>
      <c r="C229" s="946"/>
      <c r="D229" s="946">
        <v>2020</v>
      </c>
      <c r="E229" s="903" t="s">
        <v>12</v>
      </c>
      <c r="F229" s="902">
        <v>12975000</v>
      </c>
      <c r="G229" s="903">
        <v>1</v>
      </c>
      <c r="H229" s="901">
        <v>12975000</v>
      </c>
      <c r="I229" s="903">
        <v>1</v>
      </c>
      <c r="J229" s="901">
        <v>12975000</v>
      </c>
    </row>
    <row r="230" spans="1:10" s="1065" customFormat="1" ht="24.95" customHeight="1">
      <c r="A230" s="942">
        <v>219</v>
      </c>
      <c r="B230" s="900" t="s">
        <v>2882</v>
      </c>
      <c r="C230" s="946"/>
      <c r="D230" s="946">
        <v>2020</v>
      </c>
      <c r="E230" s="903" t="s">
        <v>12</v>
      </c>
      <c r="F230" s="902">
        <v>23610000</v>
      </c>
      <c r="G230" s="903">
        <v>1</v>
      </c>
      <c r="H230" s="901">
        <v>23610000</v>
      </c>
      <c r="I230" s="903">
        <v>1</v>
      </c>
      <c r="J230" s="901">
        <v>23610000</v>
      </c>
    </row>
    <row r="231" spans="1:10" s="1065" customFormat="1" ht="24.95" customHeight="1">
      <c r="A231" s="942">
        <v>220</v>
      </c>
      <c r="B231" s="900" t="s">
        <v>2883</v>
      </c>
      <c r="C231" s="946"/>
      <c r="D231" s="946">
        <v>2020</v>
      </c>
      <c r="E231" s="903" t="s">
        <v>12</v>
      </c>
      <c r="F231" s="902">
        <v>17000000</v>
      </c>
      <c r="G231" s="903">
        <v>1</v>
      </c>
      <c r="H231" s="901">
        <v>17000000</v>
      </c>
      <c r="I231" s="903">
        <v>1</v>
      </c>
      <c r="J231" s="901">
        <v>17000000</v>
      </c>
    </row>
    <row r="232" spans="1:10" s="1065" customFormat="1" ht="24.95" customHeight="1">
      <c r="A232" s="942">
        <v>221</v>
      </c>
      <c r="B232" s="900" t="s">
        <v>2884</v>
      </c>
      <c r="C232" s="946">
        <v>2021</v>
      </c>
      <c r="D232" s="946">
        <v>2022</v>
      </c>
      <c r="E232" s="903" t="s">
        <v>311</v>
      </c>
      <c r="F232" s="902">
        <v>109342260</v>
      </c>
      <c r="G232" s="903">
        <v>1.5</v>
      </c>
      <c r="H232" s="901">
        <v>230902191</v>
      </c>
      <c r="I232" s="903">
        <v>1.5</v>
      </c>
      <c r="J232" s="901">
        <v>230902191</v>
      </c>
    </row>
    <row r="233" spans="1:10" s="1065" customFormat="1" ht="24.95" customHeight="1">
      <c r="A233" s="942">
        <v>222</v>
      </c>
      <c r="B233" s="900" t="s">
        <v>2861</v>
      </c>
      <c r="C233" s="946"/>
      <c r="D233" s="946">
        <v>2021</v>
      </c>
      <c r="E233" s="903" t="s">
        <v>183</v>
      </c>
      <c r="F233" s="902">
        <v>2220</v>
      </c>
      <c r="G233" s="903">
        <v>27500</v>
      </c>
      <c r="H233" s="901">
        <v>61058100</v>
      </c>
      <c r="I233" s="903">
        <v>27500</v>
      </c>
      <c r="J233" s="901">
        <v>61058100</v>
      </c>
    </row>
    <row r="234" spans="1:10" s="1065" customFormat="1" ht="24.95" customHeight="1">
      <c r="A234" s="942">
        <v>223</v>
      </c>
      <c r="B234" s="900" t="s">
        <v>2885</v>
      </c>
      <c r="C234" s="946">
        <v>2021</v>
      </c>
      <c r="D234" s="946">
        <v>2022</v>
      </c>
      <c r="E234" s="903" t="s">
        <v>2886</v>
      </c>
      <c r="F234" s="902">
        <v>3377834</v>
      </c>
      <c r="G234" s="903">
        <v>22.454000000000001</v>
      </c>
      <c r="H234" s="901">
        <v>38689721</v>
      </c>
      <c r="I234" s="903">
        <v>22.454000000000001</v>
      </c>
      <c r="J234" s="901">
        <v>38689721</v>
      </c>
    </row>
    <row r="235" spans="1:10" s="1065" customFormat="1" ht="24.95" customHeight="1">
      <c r="A235" s="942">
        <v>224</v>
      </c>
      <c r="B235" s="900" t="s">
        <v>2887</v>
      </c>
      <c r="C235" s="946"/>
      <c r="D235" s="946">
        <v>2021</v>
      </c>
      <c r="E235" s="903" t="s">
        <v>2860</v>
      </c>
      <c r="F235" s="902">
        <v>11365</v>
      </c>
      <c r="G235" s="903">
        <v>622.9</v>
      </c>
      <c r="H235" s="901">
        <v>7079441</v>
      </c>
      <c r="I235" s="903">
        <v>622.9</v>
      </c>
      <c r="J235" s="901">
        <v>7079441</v>
      </c>
    </row>
    <row r="236" spans="1:10" s="1065" customFormat="1" ht="24.95" customHeight="1">
      <c r="A236" s="942">
        <v>225</v>
      </c>
      <c r="B236" s="900" t="s">
        <v>2888</v>
      </c>
      <c r="C236" s="946"/>
      <c r="D236" s="946">
        <v>2021</v>
      </c>
      <c r="E236" s="903" t="s">
        <v>183</v>
      </c>
      <c r="F236" s="902">
        <v>26315</v>
      </c>
      <c r="G236" s="903">
        <v>641</v>
      </c>
      <c r="H236" s="901">
        <v>16867965</v>
      </c>
      <c r="I236" s="903">
        <v>641</v>
      </c>
      <c r="J236" s="901">
        <v>16867965</v>
      </c>
    </row>
    <row r="237" spans="1:10" s="1065" customFormat="1" ht="24.95" customHeight="1">
      <c r="A237" s="942">
        <v>226</v>
      </c>
      <c r="B237" s="900" t="s">
        <v>2889</v>
      </c>
      <c r="C237" s="946"/>
      <c r="D237" s="946">
        <v>2021</v>
      </c>
      <c r="E237" s="903" t="s">
        <v>12</v>
      </c>
      <c r="F237" s="902">
        <v>63000</v>
      </c>
      <c r="G237" s="903">
        <v>12</v>
      </c>
      <c r="H237" s="901">
        <v>756000</v>
      </c>
      <c r="I237" s="903">
        <v>12</v>
      </c>
      <c r="J237" s="901">
        <v>756000</v>
      </c>
    </row>
    <row r="238" spans="1:10" s="1065" customFormat="1" ht="24.95" customHeight="1">
      <c r="A238" s="942">
        <v>227</v>
      </c>
      <c r="B238" s="900" t="s">
        <v>2890</v>
      </c>
      <c r="C238" s="946"/>
      <c r="D238" s="946">
        <v>2021</v>
      </c>
      <c r="E238" s="903" t="s">
        <v>12</v>
      </c>
      <c r="F238" s="902">
        <v>120000</v>
      </c>
      <c r="G238" s="903">
        <v>10</v>
      </c>
      <c r="H238" s="901">
        <v>1200000</v>
      </c>
      <c r="I238" s="903">
        <v>10</v>
      </c>
      <c r="J238" s="901">
        <v>1200000</v>
      </c>
    </row>
    <row r="239" spans="1:10" s="1065" customFormat="1" ht="24.95" customHeight="1">
      <c r="A239" s="942">
        <v>228</v>
      </c>
      <c r="B239" s="900" t="s">
        <v>2891</v>
      </c>
      <c r="C239" s="946"/>
      <c r="D239" s="946">
        <v>2021</v>
      </c>
      <c r="E239" s="903" t="s">
        <v>12</v>
      </c>
      <c r="F239" s="902">
        <v>79980</v>
      </c>
      <c r="G239" s="903">
        <v>20</v>
      </c>
      <c r="H239" s="901">
        <v>1599600</v>
      </c>
      <c r="I239" s="903">
        <v>20</v>
      </c>
      <c r="J239" s="901">
        <v>1599600</v>
      </c>
    </row>
    <row r="240" spans="1:10" s="1065" customFormat="1" ht="24.95" customHeight="1">
      <c r="A240" s="942">
        <v>229</v>
      </c>
      <c r="B240" s="900" t="s">
        <v>2892</v>
      </c>
      <c r="C240" s="946"/>
      <c r="D240" s="946">
        <v>2021</v>
      </c>
      <c r="E240" s="903" t="s">
        <v>12</v>
      </c>
      <c r="F240" s="902">
        <v>184920</v>
      </c>
      <c r="G240" s="903">
        <v>10</v>
      </c>
      <c r="H240" s="901">
        <v>1849200</v>
      </c>
      <c r="I240" s="903">
        <v>10</v>
      </c>
      <c r="J240" s="901">
        <v>1849200</v>
      </c>
    </row>
    <row r="241" spans="1:10" s="1065" customFormat="1" ht="24.95" customHeight="1">
      <c r="A241" s="942">
        <v>230</v>
      </c>
      <c r="B241" s="900" t="s">
        <v>2893</v>
      </c>
      <c r="C241" s="946"/>
      <c r="D241" s="946">
        <v>2021</v>
      </c>
      <c r="E241" s="903" t="s">
        <v>12</v>
      </c>
      <c r="F241" s="902">
        <v>56900</v>
      </c>
      <c r="G241" s="903">
        <v>30</v>
      </c>
      <c r="H241" s="901">
        <v>1707000</v>
      </c>
      <c r="I241" s="903">
        <v>30</v>
      </c>
      <c r="J241" s="901">
        <v>1707000</v>
      </c>
    </row>
    <row r="242" spans="1:10" s="1065" customFormat="1" ht="24.95" customHeight="1">
      <c r="A242" s="942">
        <v>231</v>
      </c>
      <c r="B242" s="900" t="s">
        <v>2894</v>
      </c>
      <c r="C242" s="946"/>
      <c r="D242" s="889">
        <v>2021</v>
      </c>
      <c r="E242" s="951" t="s">
        <v>12</v>
      </c>
      <c r="F242" s="952">
        <v>299580</v>
      </c>
      <c r="G242" s="951">
        <v>4</v>
      </c>
      <c r="H242" s="908">
        <v>1198320</v>
      </c>
      <c r="I242" s="951">
        <v>4</v>
      </c>
      <c r="J242" s="908">
        <v>1198320</v>
      </c>
    </row>
    <row r="243" spans="1:10" s="1065" customFormat="1" ht="24.95" customHeight="1">
      <c r="A243" s="942">
        <v>232</v>
      </c>
      <c r="B243" s="900" t="s">
        <v>440</v>
      </c>
      <c r="C243" s="946"/>
      <c r="D243" s="946">
        <v>2021</v>
      </c>
      <c r="E243" s="903" t="s">
        <v>12</v>
      </c>
      <c r="F243" s="902">
        <v>50000</v>
      </c>
      <c r="G243" s="903">
        <v>5</v>
      </c>
      <c r="H243" s="953">
        <v>250000</v>
      </c>
      <c r="I243" s="903">
        <v>5</v>
      </c>
      <c r="J243" s="953">
        <v>250000</v>
      </c>
    </row>
    <row r="244" spans="1:10" s="1065" customFormat="1" ht="24.95" customHeight="1">
      <c r="A244" s="942">
        <v>233</v>
      </c>
      <c r="B244" s="900" t="s">
        <v>94</v>
      </c>
      <c r="C244" s="946"/>
      <c r="D244" s="946">
        <v>2021</v>
      </c>
      <c r="E244" s="903" t="s">
        <v>12</v>
      </c>
      <c r="F244" s="902">
        <v>85000</v>
      </c>
      <c r="G244" s="903">
        <v>3</v>
      </c>
      <c r="H244" s="953">
        <v>255000</v>
      </c>
      <c r="I244" s="903">
        <v>3</v>
      </c>
      <c r="J244" s="953">
        <v>255000</v>
      </c>
    </row>
    <row r="245" spans="1:10" s="1065" customFormat="1" ht="24.95" customHeight="1">
      <c r="A245" s="942">
        <v>234</v>
      </c>
      <c r="B245" s="900" t="s">
        <v>2895</v>
      </c>
      <c r="C245" s="946"/>
      <c r="D245" s="946">
        <v>2021</v>
      </c>
      <c r="E245" s="903" t="s">
        <v>12</v>
      </c>
      <c r="F245" s="902">
        <v>60000</v>
      </c>
      <c r="G245" s="903">
        <v>6</v>
      </c>
      <c r="H245" s="953">
        <f>SUM(F245*G245)</f>
        <v>360000</v>
      </c>
      <c r="I245" s="903">
        <v>6</v>
      </c>
      <c r="J245" s="953">
        <f>SUM(F245*G245)</f>
        <v>360000</v>
      </c>
    </row>
    <row r="246" spans="1:10" s="1065" customFormat="1" ht="24.95" customHeight="1">
      <c r="A246" s="942">
        <v>235</v>
      </c>
      <c r="B246" s="900" t="s">
        <v>2896</v>
      </c>
      <c r="C246" s="946"/>
      <c r="D246" s="946">
        <v>2021</v>
      </c>
      <c r="E246" s="903" t="s">
        <v>12</v>
      </c>
      <c r="F246" s="902">
        <v>215000</v>
      </c>
      <c r="G246" s="903">
        <v>1</v>
      </c>
      <c r="H246" s="953">
        <v>215000</v>
      </c>
      <c r="I246" s="903">
        <v>1</v>
      </c>
      <c r="J246" s="953">
        <v>215000</v>
      </c>
    </row>
    <row r="247" spans="1:10" s="1065" customFormat="1" ht="24.95" customHeight="1">
      <c r="A247" s="942">
        <v>236</v>
      </c>
      <c r="B247" s="900" t="s">
        <v>2897</v>
      </c>
      <c r="C247" s="946"/>
      <c r="D247" s="946">
        <v>2021</v>
      </c>
      <c r="E247" s="903" t="s">
        <v>12</v>
      </c>
      <c r="F247" s="902">
        <v>3900000</v>
      </c>
      <c r="G247" s="903">
        <v>1</v>
      </c>
      <c r="H247" s="953">
        <v>3900000</v>
      </c>
      <c r="I247" s="903">
        <v>1</v>
      </c>
      <c r="J247" s="953">
        <v>3900000</v>
      </c>
    </row>
    <row r="248" spans="1:10" s="1065" customFormat="1" ht="24.95" customHeight="1">
      <c r="A248" s="942">
        <v>237</v>
      </c>
      <c r="B248" s="900" t="s">
        <v>2898</v>
      </c>
      <c r="C248" s="946"/>
      <c r="D248" s="946">
        <v>2021</v>
      </c>
      <c r="E248" s="903" t="s">
        <v>12</v>
      </c>
      <c r="F248" s="902">
        <v>94638</v>
      </c>
      <c r="G248" s="903">
        <v>16</v>
      </c>
      <c r="H248" s="953">
        <v>1514200</v>
      </c>
      <c r="I248" s="903">
        <v>16</v>
      </c>
      <c r="J248" s="953">
        <v>1514200</v>
      </c>
    </row>
    <row r="249" spans="1:10" s="1065" customFormat="1" ht="24.95" customHeight="1">
      <c r="A249" s="942">
        <v>238</v>
      </c>
      <c r="B249" s="900" t="s">
        <v>2899</v>
      </c>
      <c r="C249" s="946"/>
      <c r="D249" s="946">
        <v>2021</v>
      </c>
      <c r="E249" s="903" t="s">
        <v>183</v>
      </c>
      <c r="F249" s="902">
        <v>5441</v>
      </c>
      <c r="G249" s="903">
        <v>6201</v>
      </c>
      <c r="H249" s="901">
        <v>33741042</v>
      </c>
      <c r="I249" s="903">
        <v>6201</v>
      </c>
      <c r="J249" s="901">
        <v>33741042</v>
      </c>
    </row>
    <row r="250" spans="1:10" s="1065" customFormat="1" ht="24.95" customHeight="1">
      <c r="A250" s="942">
        <v>239</v>
      </c>
      <c r="B250" s="900" t="s">
        <v>2900</v>
      </c>
      <c r="C250" s="946"/>
      <c r="D250" s="946">
        <v>2021</v>
      </c>
      <c r="E250" s="903" t="s">
        <v>12</v>
      </c>
      <c r="F250" s="902">
        <v>83200</v>
      </c>
      <c r="G250" s="903">
        <v>1</v>
      </c>
      <c r="H250" s="954">
        <v>83200</v>
      </c>
      <c r="I250" s="903">
        <v>1</v>
      </c>
      <c r="J250" s="901">
        <v>83200</v>
      </c>
    </row>
    <row r="251" spans="1:10" s="1065" customFormat="1" ht="24.95" customHeight="1">
      <c r="A251" s="942">
        <v>240</v>
      </c>
      <c r="B251" s="900" t="s">
        <v>2901</v>
      </c>
      <c r="C251" s="946"/>
      <c r="D251" s="946">
        <v>2021</v>
      </c>
      <c r="E251" s="903" t="s">
        <v>12</v>
      </c>
      <c r="F251" s="902">
        <v>37500</v>
      </c>
      <c r="G251" s="903">
        <v>4</v>
      </c>
      <c r="H251" s="954">
        <v>150000</v>
      </c>
      <c r="I251" s="903">
        <v>4</v>
      </c>
      <c r="J251" s="901">
        <v>150000</v>
      </c>
    </row>
    <row r="252" spans="1:10" s="1065" customFormat="1" ht="24.95" customHeight="1">
      <c r="A252" s="942">
        <v>241</v>
      </c>
      <c r="B252" s="900" t="s">
        <v>2902</v>
      </c>
      <c r="C252" s="946"/>
      <c r="D252" s="946">
        <v>2021</v>
      </c>
      <c r="E252" s="903" t="s">
        <v>12</v>
      </c>
      <c r="F252" s="902">
        <v>75500</v>
      </c>
      <c r="G252" s="903">
        <v>1</v>
      </c>
      <c r="H252" s="954">
        <v>75500</v>
      </c>
      <c r="I252" s="903">
        <v>1</v>
      </c>
      <c r="J252" s="901">
        <v>75500</v>
      </c>
    </row>
    <row r="253" spans="1:10" s="1065" customFormat="1" ht="24.95" customHeight="1">
      <c r="A253" s="942">
        <v>242</v>
      </c>
      <c r="B253" s="900" t="s">
        <v>2903</v>
      </c>
      <c r="C253" s="946">
        <v>2021</v>
      </c>
      <c r="D253" s="946">
        <v>2022</v>
      </c>
      <c r="E253" s="903" t="s">
        <v>2860</v>
      </c>
      <c r="F253" s="955">
        <v>5070</v>
      </c>
      <c r="G253" s="903">
        <v>39274</v>
      </c>
      <c r="H253" s="954">
        <v>199110760</v>
      </c>
      <c r="I253" s="903">
        <v>39274</v>
      </c>
      <c r="J253" s="876">
        <v>199110760</v>
      </c>
    </row>
    <row r="254" spans="1:10" s="1065" customFormat="1" ht="24.95" customHeight="1">
      <c r="A254" s="942">
        <v>243</v>
      </c>
      <c r="B254" s="900" t="s">
        <v>2874</v>
      </c>
      <c r="C254" s="946"/>
      <c r="D254" s="946">
        <v>2022</v>
      </c>
      <c r="E254" s="903" t="s">
        <v>183</v>
      </c>
      <c r="F254" s="955">
        <v>7964</v>
      </c>
      <c r="G254" s="903">
        <v>48367</v>
      </c>
      <c r="H254" s="954">
        <v>385190082</v>
      </c>
      <c r="I254" s="903">
        <v>48367</v>
      </c>
      <c r="J254" s="876">
        <v>385190082</v>
      </c>
    </row>
    <row r="255" spans="1:10" s="1065" customFormat="1" ht="24.95" customHeight="1">
      <c r="A255" s="942">
        <v>244</v>
      </c>
      <c r="B255" s="900" t="s">
        <v>2904</v>
      </c>
      <c r="C255" s="946"/>
      <c r="D255" s="946">
        <v>2022</v>
      </c>
      <c r="E255" s="903" t="s">
        <v>2860</v>
      </c>
      <c r="F255" s="955">
        <v>26150</v>
      </c>
      <c r="G255" s="903">
        <v>2330</v>
      </c>
      <c r="H255" s="954">
        <v>60931200</v>
      </c>
      <c r="I255" s="903">
        <v>2330</v>
      </c>
      <c r="J255" s="876">
        <v>60931200</v>
      </c>
    </row>
    <row r="256" spans="1:10" s="1065" customFormat="1" ht="24.95" customHeight="1">
      <c r="A256" s="942">
        <v>245</v>
      </c>
      <c r="B256" s="900" t="s">
        <v>2854</v>
      </c>
      <c r="C256" s="946"/>
      <c r="D256" s="946">
        <v>2022</v>
      </c>
      <c r="E256" s="903" t="s">
        <v>183</v>
      </c>
      <c r="F256" s="955">
        <v>6075</v>
      </c>
      <c r="G256" s="903">
        <v>10414</v>
      </c>
      <c r="H256" s="954">
        <v>63267268</v>
      </c>
      <c r="I256" s="903">
        <v>10414</v>
      </c>
      <c r="J256" s="876">
        <v>63267268</v>
      </c>
    </row>
    <row r="257" spans="1:10" s="1065" customFormat="1" ht="24.95" customHeight="1">
      <c r="A257" s="942">
        <v>246</v>
      </c>
      <c r="B257" s="900" t="s">
        <v>2905</v>
      </c>
      <c r="C257" s="946"/>
      <c r="D257" s="946">
        <v>2022</v>
      </c>
      <c r="E257" s="903" t="s">
        <v>183</v>
      </c>
      <c r="F257" s="955">
        <v>2151.8000000000002</v>
      </c>
      <c r="G257" s="903">
        <v>24780</v>
      </c>
      <c r="H257" s="954">
        <v>53321700</v>
      </c>
      <c r="I257" s="903">
        <v>24780</v>
      </c>
      <c r="J257" s="954">
        <v>53321700</v>
      </c>
    </row>
    <row r="258" spans="1:10" s="1065" customFormat="1" ht="24.95" customHeight="1">
      <c r="A258" s="942">
        <v>247</v>
      </c>
      <c r="B258" s="900" t="s">
        <v>2906</v>
      </c>
      <c r="C258" s="946"/>
      <c r="D258" s="946">
        <v>2022</v>
      </c>
      <c r="E258" s="903" t="s">
        <v>2907</v>
      </c>
      <c r="F258" s="955">
        <v>30537198</v>
      </c>
      <c r="G258" s="903">
        <v>4</v>
      </c>
      <c r="H258" s="954">
        <v>122148792</v>
      </c>
      <c r="I258" s="903">
        <v>4</v>
      </c>
      <c r="J258" s="876">
        <v>122148792</v>
      </c>
    </row>
    <row r="259" spans="1:10" s="1065" customFormat="1" ht="24.95" customHeight="1">
      <c r="A259" s="942">
        <v>248</v>
      </c>
      <c r="B259" s="900" t="s">
        <v>2908</v>
      </c>
      <c r="C259" s="946"/>
      <c r="D259" s="946">
        <v>2022</v>
      </c>
      <c r="E259" s="903" t="s">
        <v>12</v>
      </c>
      <c r="F259" s="955">
        <v>108000</v>
      </c>
      <c r="G259" s="903">
        <v>20</v>
      </c>
      <c r="H259" s="954">
        <v>2160000</v>
      </c>
      <c r="I259" s="903">
        <v>20</v>
      </c>
      <c r="J259" s="876">
        <v>2160000</v>
      </c>
    </row>
    <row r="260" spans="1:10" s="1065" customFormat="1" ht="24.95" customHeight="1">
      <c r="A260" s="942">
        <v>249</v>
      </c>
      <c r="B260" s="900" t="s">
        <v>2909</v>
      </c>
      <c r="C260" s="946"/>
      <c r="D260" s="946">
        <v>2022</v>
      </c>
      <c r="E260" s="903" t="s">
        <v>12</v>
      </c>
      <c r="F260" s="955">
        <v>98207</v>
      </c>
      <c r="G260" s="903">
        <v>320</v>
      </c>
      <c r="H260" s="954">
        <v>31426240</v>
      </c>
      <c r="I260" s="903">
        <v>320</v>
      </c>
      <c r="J260" s="876">
        <v>31426240</v>
      </c>
    </row>
    <row r="261" spans="1:10" s="1065" customFormat="1" ht="24.95" customHeight="1">
      <c r="A261" s="942">
        <v>250</v>
      </c>
      <c r="B261" s="900" t="s">
        <v>2910</v>
      </c>
      <c r="C261" s="946"/>
      <c r="D261" s="946">
        <v>2022</v>
      </c>
      <c r="E261" s="903" t="s">
        <v>12</v>
      </c>
      <c r="F261" s="955">
        <v>46000</v>
      </c>
      <c r="G261" s="903">
        <v>53</v>
      </c>
      <c r="H261" s="954">
        <v>2438000</v>
      </c>
      <c r="I261" s="903">
        <v>53</v>
      </c>
      <c r="J261" s="876">
        <v>2438000</v>
      </c>
    </row>
    <row r="262" spans="1:10" s="1065" customFormat="1" ht="24.95" customHeight="1">
      <c r="A262" s="942">
        <v>251</v>
      </c>
      <c r="B262" s="900" t="s">
        <v>2911</v>
      </c>
      <c r="C262" s="946"/>
      <c r="D262" s="946">
        <v>2022</v>
      </c>
      <c r="E262" s="903" t="s">
        <v>12</v>
      </c>
      <c r="F262" s="955">
        <v>2804569</v>
      </c>
      <c r="G262" s="903">
        <v>15</v>
      </c>
      <c r="H262" s="954">
        <v>42068538</v>
      </c>
      <c r="I262" s="903">
        <v>15</v>
      </c>
      <c r="J262" s="876">
        <v>42068538</v>
      </c>
    </row>
    <row r="263" spans="1:10" s="1065" customFormat="1" ht="24.95" customHeight="1">
      <c r="A263" s="942">
        <v>252</v>
      </c>
      <c r="B263" s="900" t="s">
        <v>2912</v>
      </c>
      <c r="C263" s="946"/>
      <c r="D263" s="946">
        <v>2022</v>
      </c>
      <c r="E263" s="903" t="s">
        <v>1683</v>
      </c>
      <c r="F263" s="955">
        <v>261000</v>
      </c>
      <c r="G263" s="903">
        <v>1</v>
      </c>
      <c r="H263" s="954">
        <v>261000</v>
      </c>
      <c r="I263" s="903">
        <v>1</v>
      </c>
      <c r="J263" s="876">
        <v>261000</v>
      </c>
    </row>
    <row r="264" spans="1:10" s="1065" customFormat="1">
      <c r="A264" s="942">
        <v>253</v>
      </c>
      <c r="B264" s="900" t="s">
        <v>1947</v>
      </c>
      <c r="C264" s="946"/>
      <c r="D264" s="946">
        <v>2022</v>
      </c>
      <c r="E264" s="903" t="s">
        <v>12</v>
      </c>
      <c r="F264" s="955">
        <v>30353</v>
      </c>
      <c r="G264" s="903">
        <v>1</v>
      </c>
      <c r="H264" s="954">
        <v>30353</v>
      </c>
      <c r="I264" s="903">
        <v>1</v>
      </c>
      <c r="J264" s="876">
        <v>30353</v>
      </c>
    </row>
    <row r="265" spans="1:10" s="1065" customFormat="1">
      <c r="A265" s="942">
        <v>254</v>
      </c>
      <c r="B265" s="900" t="s">
        <v>2913</v>
      </c>
      <c r="C265" s="946"/>
      <c r="D265" s="946">
        <v>2022</v>
      </c>
      <c r="E265" s="903" t="s">
        <v>12</v>
      </c>
      <c r="F265" s="955">
        <v>45000</v>
      </c>
      <c r="G265" s="903">
        <v>1</v>
      </c>
      <c r="H265" s="954">
        <v>45000</v>
      </c>
      <c r="I265" s="903">
        <v>1</v>
      </c>
      <c r="J265" s="876">
        <v>45000</v>
      </c>
    </row>
    <row r="266" spans="1:10" s="1065" customFormat="1" ht="24.95" customHeight="1">
      <c r="A266" s="942">
        <v>255</v>
      </c>
      <c r="B266" s="900" t="s">
        <v>2914</v>
      </c>
      <c r="C266" s="946"/>
      <c r="D266" s="946">
        <v>2022</v>
      </c>
      <c r="E266" s="903" t="s">
        <v>12</v>
      </c>
      <c r="F266" s="955">
        <v>97500</v>
      </c>
      <c r="G266" s="903">
        <v>1</v>
      </c>
      <c r="H266" s="954">
        <v>97500</v>
      </c>
      <c r="I266" s="903">
        <v>1</v>
      </c>
      <c r="J266" s="876">
        <v>97500</v>
      </c>
    </row>
    <row r="267" spans="1:10" s="1065" customFormat="1" ht="24.95" customHeight="1">
      <c r="A267" s="942">
        <v>256</v>
      </c>
      <c r="B267" s="900" t="s">
        <v>2915</v>
      </c>
      <c r="C267" s="946"/>
      <c r="D267" s="946">
        <v>2022</v>
      </c>
      <c r="E267" s="903" t="s">
        <v>12</v>
      </c>
      <c r="F267" s="955">
        <v>195000</v>
      </c>
      <c r="G267" s="903">
        <v>1</v>
      </c>
      <c r="H267" s="954">
        <v>195000</v>
      </c>
      <c r="I267" s="903">
        <v>1</v>
      </c>
      <c r="J267" s="876">
        <v>195000</v>
      </c>
    </row>
    <row r="268" spans="1:10" s="1065" customFormat="1" ht="24.95" customHeight="1">
      <c r="A268" s="942">
        <v>257</v>
      </c>
      <c r="B268" s="900" t="s">
        <v>2916</v>
      </c>
      <c r="C268" s="946"/>
      <c r="D268" s="946">
        <v>2022</v>
      </c>
      <c r="E268" s="903" t="s">
        <v>12</v>
      </c>
      <c r="F268" s="955">
        <v>213435</v>
      </c>
      <c r="G268" s="903">
        <v>2</v>
      </c>
      <c r="H268" s="954">
        <v>426870</v>
      </c>
      <c r="I268" s="903">
        <v>2</v>
      </c>
      <c r="J268" s="876">
        <v>426870</v>
      </c>
    </row>
    <row r="269" spans="1:10" s="1065" customFormat="1" ht="24.95" customHeight="1">
      <c r="A269" s="942">
        <v>258</v>
      </c>
      <c r="B269" s="900" t="s">
        <v>2917</v>
      </c>
      <c r="C269" s="946"/>
      <c r="D269" s="946">
        <v>2022</v>
      </c>
      <c r="E269" s="903" t="s">
        <v>12</v>
      </c>
      <c r="F269" s="955">
        <v>72400</v>
      </c>
      <c r="G269" s="903">
        <v>1</v>
      </c>
      <c r="H269" s="954">
        <v>72400</v>
      </c>
      <c r="I269" s="903">
        <v>1</v>
      </c>
      <c r="J269" s="876">
        <v>72400</v>
      </c>
    </row>
    <row r="270" spans="1:10" s="1065" customFormat="1" ht="24.95" customHeight="1">
      <c r="A270" s="942">
        <v>259</v>
      </c>
      <c r="B270" s="900" t="s">
        <v>2827</v>
      </c>
      <c r="C270" s="946"/>
      <c r="D270" s="946">
        <v>2022</v>
      </c>
      <c r="E270" s="903" t="s">
        <v>12</v>
      </c>
      <c r="F270" s="955">
        <v>430000</v>
      </c>
      <c r="G270" s="903">
        <v>1</v>
      </c>
      <c r="H270" s="954">
        <v>430000</v>
      </c>
      <c r="I270" s="903">
        <v>1</v>
      </c>
      <c r="J270" s="876">
        <v>430000</v>
      </c>
    </row>
    <row r="271" spans="1:10" s="1065" customFormat="1" ht="24.95" customHeight="1">
      <c r="A271" s="942">
        <v>260</v>
      </c>
      <c r="B271" s="950" t="s">
        <v>2918</v>
      </c>
      <c r="C271" s="946"/>
      <c r="D271" s="956">
        <v>2023</v>
      </c>
      <c r="E271" s="903" t="s">
        <v>12</v>
      </c>
      <c r="F271" s="955">
        <v>25000</v>
      </c>
      <c r="G271" s="903">
        <v>1</v>
      </c>
      <c r="H271" s="954">
        <v>25000</v>
      </c>
      <c r="I271" s="903">
        <v>1</v>
      </c>
      <c r="J271" s="876">
        <v>25000</v>
      </c>
    </row>
    <row r="272" spans="1:10" s="1065" customFormat="1" ht="24.95" customHeight="1">
      <c r="A272" s="942">
        <v>261</v>
      </c>
      <c r="B272" s="900" t="s">
        <v>2919</v>
      </c>
      <c r="C272" s="946"/>
      <c r="D272" s="946">
        <v>2023</v>
      </c>
      <c r="E272" s="903" t="s">
        <v>12</v>
      </c>
      <c r="F272" s="955">
        <v>104000</v>
      </c>
      <c r="G272" s="903">
        <v>1</v>
      </c>
      <c r="H272" s="954">
        <v>104000</v>
      </c>
      <c r="I272" s="903">
        <v>1</v>
      </c>
      <c r="J272" s="876">
        <v>104000</v>
      </c>
    </row>
    <row r="273" spans="1:10" s="1065" customFormat="1" ht="24.95" customHeight="1">
      <c r="A273" s="942">
        <v>262</v>
      </c>
      <c r="B273" s="900" t="s">
        <v>2920</v>
      </c>
      <c r="C273" s="946"/>
      <c r="D273" s="946">
        <v>2023</v>
      </c>
      <c r="E273" s="903" t="s">
        <v>12</v>
      </c>
      <c r="F273" s="955">
        <v>679200</v>
      </c>
      <c r="G273" s="903">
        <v>1</v>
      </c>
      <c r="H273" s="954">
        <v>679200</v>
      </c>
      <c r="I273" s="903">
        <v>1</v>
      </c>
      <c r="J273" s="876">
        <v>679200</v>
      </c>
    </row>
    <row r="274" spans="1:10" s="1065" customFormat="1" ht="24.95" customHeight="1">
      <c r="A274" s="942">
        <v>263</v>
      </c>
      <c r="B274" s="900" t="s">
        <v>2921</v>
      </c>
      <c r="C274" s="946"/>
      <c r="D274" s="946">
        <v>2023</v>
      </c>
      <c r="E274" s="903" t="s">
        <v>2860</v>
      </c>
      <c r="F274" s="955">
        <v>15563</v>
      </c>
      <c r="G274" s="903">
        <v>1684</v>
      </c>
      <c r="H274" s="954">
        <v>26207633</v>
      </c>
      <c r="I274" s="903">
        <v>1684</v>
      </c>
      <c r="J274" s="876">
        <v>26207633</v>
      </c>
    </row>
    <row r="275" spans="1:10" s="1065" customFormat="1">
      <c r="A275" s="942">
        <v>264</v>
      </c>
      <c r="B275" s="900" t="s">
        <v>2922</v>
      </c>
      <c r="C275" s="946"/>
      <c r="D275" s="946">
        <v>2023</v>
      </c>
      <c r="E275" s="903" t="s">
        <v>2860</v>
      </c>
      <c r="F275" s="955">
        <v>30559</v>
      </c>
      <c r="G275" s="903">
        <v>3191</v>
      </c>
      <c r="H275" s="954">
        <v>97512095</v>
      </c>
      <c r="I275" s="903">
        <v>3191</v>
      </c>
      <c r="J275" s="876">
        <v>97512095</v>
      </c>
    </row>
    <row r="276" spans="1:10">
      <c r="A276" s="942">
        <v>265</v>
      </c>
      <c r="B276" s="900" t="s">
        <v>3171</v>
      </c>
      <c r="C276" s="946"/>
      <c r="D276" s="946">
        <v>2023</v>
      </c>
      <c r="E276" s="903" t="s">
        <v>2860</v>
      </c>
      <c r="F276" s="955">
        <v>5925</v>
      </c>
      <c r="G276" s="903">
        <v>11776</v>
      </c>
      <c r="H276" s="954">
        <v>69769240</v>
      </c>
      <c r="I276" s="903">
        <v>11776</v>
      </c>
      <c r="J276" s="876">
        <v>69769240</v>
      </c>
    </row>
    <row r="277" spans="1:10">
      <c r="A277" s="942">
        <v>266</v>
      </c>
      <c r="B277" s="900" t="s">
        <v>2874</v>
      </c>
      <c r="C277" s="946"/>
      <c r="D277" s="946">
        <v>2023</v>
      </c>
      <c r="E277" s="903" t="s">
        <v>183</v>
      </c>
      <c r="F277" s="955">
        <v>10108</v>
      </c>
      <c r="G277" s="903">
        <v>34763</v>
      </c>
      <c r="H277" s="954">
        <v>351374219</v>
      </c>
      <c r="I277" s="903">
        <v>34763</v>
      </c>
      <c r="J277" s="876">
        <v>351374219</v>
      </c>
    </row>
    <row r="278" spans="1:10" ht="25.5">
      <c r="A278" s="942">
        <v>267</v>
      </c>
      <c r="B278" s="900" t="s">
        <v>2905</v>
      </c>
      <c r="C278" s="946"/>
      <c r="D278" s="946">
        <v>2023</v>
      </c>
      <c r="E278" s="903" t="s">
        <v>183</v>
      </c>
      <c r="F278" s="955">
        <v>2563</v>
      </c>
      <c r="G278" s="903">
        <v>27497</v>
      </c>
      <c r="H278" s="954">
        <v>70465673</v>
      </c>
      <c r="I278" s="903">
        <v>27497</v>
      </c>
      <c r="J278" s="876">
        <v>70465673</v>
      </c>
    </row>
    <row r="279" spans="1:10">
      <c r="A279" s="942">
        <v>268</v>
      </c>
      <c r="B279" s="900" t="s">
        <v>3183</v>
      </c>
      <c r="C279" s="946"/>
      <c r="D279" s="946">
        <v>2023</v>
      </c>
      <c r="E279" s="903" t="s">
        <v>2860</v>
      </c>
      <c r="F279" s="955">
        <v>1223</v>
      </c>
      <c r="G279" s="903">
        <v>40000</v>
      </c>
      <c r="H279" s="954">
        <v>48903156</v>
      </c>
      <c r="I279" s="903">
        <v>40000</v>
      </c>
      <c r="J279" s="876">
        <v>48903156</v>
      </c>
    </row>
    <row r="280" spans="1:10">
      <c r="A280" s="942">
        <v>269</v>
      </c>
      <c r="B280" s="900" t="s">
        <v>2854</v>
      </c>
      <c r="C280" s="946"/>
      <c r="D280" s="946">
        <v>2023</v>
      </c>
      <c r="E280" s="903" t="s">
        <v>183</v>
      </c>
      <c r="F280" s="955">
        <v>5420</v>
      </c>
      <c r="G280" s="903">
        <v>8672.4</v>
      </c>
      <c r="H280" s="954">
        <v>47501980</v>
      </c>
      <c r="I280" s="903">
        <v>8672.4</v>
      </c>
      <c r="J280" s="876">
        <v>47501980</v>
      </c>
    </row>
    <row r="281" spans="1:10">
      <c r="A281" s="942">
        <v>270</v>
      </c>
      <c r="B281" s="900" t="s">
        <v>2852</v>
      </c>
      <c r="C281" s="946"/>
      <c r="D281" s="946">
        <v>2023</v>
      </c>
      <c r="E281" s="903" t="s">
        <v>183</v>
      </c>
      <c r="F281" s="955">
        <v>162.80000000000001</v>
      </c>
      <c r="G281" s="903">
        <v>10128.6</v>
      </c>
      <c r="H281" s="954">
        <v>1649254</v>
      </c>
      <c r="I281" s="903">
        <v>10128.6</v>
      </c>
      <c r="J281" s="876">
        <v>1649254</v>
      </c>
    </row>
    <row r="282" spans="1:10">
      <c r="A282" s="942"/>
      <c r="B282" s="900"/>
      <c r="C282" s="946"/>
      <c r="D282" s="946"/>
      <c r="E282" s="903"/>
      <c r="F282" s="902"/>
      <c r="G282" s="957">
        <f>SUM(G12:G281)</f>
        <v>833303.82400000002</v>
      </c>
      <c r="H282" s="958">
        <f>SUM(H12:H281)</f>
        <v>3909011804</v>
      </c>
      <c r="I282" s="957">
        <f>SUM(I12:I281)</f>
        <v>833303.82400000002</v>
      </c>
      <c r="J282" s="1066">
        <f>SUM(J12:J281)</f>
        <v>3909011804</v>
      </c>
    </row>
    <row r="283" spans="1:10">
      <c r="A283" s="942"/>
      <c r="B283" s="959"/>
      <c r="C283" s="960"/>
      <c r="D283" s="961" t="s">
        <v>3241</v>
      </c>
      <c r="E283" s="960"/>
      <c r="F283" s="962"/>
      <c r="G283" s="960"/>
      <c r="H283" s="963"/>
      <c r="I283" s="964"/>
      <c r="J283" s="965"/>
    </row>
    <row r="284" spans="1:10">
      <c r="A284" s="942">
        <v>271</v>
      </c>
      <c r="B284" s="966" t="s">
        <v>440</v>
      </c>
      <c r="C284" s="967"/>
      <c r="D284" s="967">
        <v>2010</v>
      </c>
      <c r="E284" s="968" t="s">
        <v>12</v>
      </c>
      <c r="F284" s="909">
        <v>26650</v>
      </c>
      <c r="G284" s="967">
        <v>47</v>
      </c>
      <c r="H284" s="909">
        <v>1252550</v>
      </c>
      <c r="I284" s="967">
        <v>47</v>
      </c>
      <c r="J284" s="909">
        <v>1252550</v>
      </c>
    </row>
    <row r="285" spans="1:10">
      <c r="A285" s="942">
        <v>272</v>
      </c>
      <c r="B285" s="969" t="s">
        <v>1067</v>
      </c>
      <c r="C285" s="970"/>
      <c r="D285" s="970">
        <v>2010</v>
      </c>
      <c r="E285" s="971" t="s">
        <v>12</v>
      </c>
      <c r="F285" s="904">
        <v>13000</v>
      </c>
      <c r="G285" s="970">
        <v>84</v>
      </c>
      <c r="H285" s="904">
        <f>F285*G285</f>
        <v>1092000</v>
      </c>
      <c r="I285" s="970">
        <v>84</v>
      </c>
      <c r="J285" s="904">
        <f>I285*F285</f>
        <v>1092000</v>
      </c>
    </row>
    <row r="286" spans="1:10">
      <c r="A286" s="942">
        <v>273</v>
      </c>
      <c r="B286" s="969" t="s">
        <v>2923</v>
      </c>
      <c r="C286" s="970"/>
      <c r="D286" s="970">
        <v>2010</v>
      </c>
      <c r="E286" s="971" t="s">
        <v>12</v>
      </c>
      <c r="F286" s="904">
        <v>6296</v>
      </c>
      <c r="G286" s="970">
        <v>6</v>
      </c>
      <c r="H286" s="914">
        <v>37778</v>
      </c>
      <c r="I286" s="970">
        <v>6</v>
      </c>
      <c r="J286" s="914">
        <f>H286</f>
        <v>37778</v>
      </c>
    </row>
    <row r="287" spans="1:10">
      <c r="A287" s="942">
        <v>274</v>
      </c>
      <c r="B287" s="972" t="s">
        <v>2924</v>
      </c>
      <c r="C287" s="973"/>
      <c r="D287" s="973">
        <v>2015</v>
      </c>
      <c r="E287" s="974" t="s">
        <v>12</v>
      </c>
      <c r="F287" s="904">
        <v>201500</v>
      </c>
      <c r="G287" s="973">
        <v>1</v>
      </c>
      <c r="H287" s="904">
        <v>201500</v>
      </c>
      <c r="I287" s="973">
        <v>1</v>
      </c>
      <c r="J287" s="904">
        <v>201500</v>
      </c>
    </row>
    <row r="288" spans="1:10">
      <c r="A288" s="942">
        <v>275</v>
      </c>
      <c r="B288" s="975" t="s">
        <v>2925</v>
      </c>
      <c r="C288" s="973"/>
      <c r="D288" s="973">
        <v>2013</v>
      </c>
      <c r="E288" s="974" t="s">
        <v>12</v>
      </c>
      <c r="F288" s="904">
        <v>65000</v>
      </c>
      <c r="G288" s="973">
        <v>1</v>
      </c>
      <c r="H288" s="904">
        <v>65000</v>
      </c>
      <c r="I288" s="973">
        <v>1</v>
      </c>
      <c r="J288" s="904">
        <v>65000</v>
      </c>
    </row>
    <row r="289" spans="1:10">
      <c r="A289" s="942">
        <v>276</v>
      </c>
      <c r="B289" s="969" t="s">
        <v>760</v>
      </c>
      <c r="C289" s="970"/>
      <c r="D289" s="970">
        <v>2014</v>
      </c>
      <c r="E289" s="971" t="s">
        <v>298</v>
      </c>
      <c r="F289" s="949">
        <v>3575</v>
      </c>
      <c r="G289" s="970">
        <v>60</v>
      </c>
      <c r="H289" s="949">
        <v>214500</v>
      </c>
      <c r="I289" s="970">
        <v>60</v>
      </c>
      <c r="J289" s="949">
        <v>214500</v>
      </c>
    </row>
    <row r="290" spans="1:10">
      <c r="A290" s="942">
        <v>277</v>
      </c>
      <c r="B290" s="976" t="s">
        <v>2524</v>
      </c>
      <c r="C290" s="949"/>
      <c r="D290" s="949">
        <v>2015</v>
      </c>
      <c r="E290" s="971" t="s">
        <v>12</v>
      </c>
      <c r="F290" s="949">
        <v>195</v>
      </c>
      <c r="G290" s="949">
        <v>40</v>
      </c>
      <c r="H290" s="949">
        <v>7800</v>
      </c>
      <c r="I290" s="949">
        <v>40</v>
      </c>
      <c r="J290" s="949">
        <v>7800</v>
      </c>
    </row>
    <row r="291" spans="1:10">
      <c r="A291" s="942">
        <v>278</v>
      </c>
      <c r="B291" s="976" t="s">
        <v>726</v>
      </c>
      <c r="C291" s="949"/>
      <c r="D291" s="949">
        <v>2015</v>
      </c>
      <c r="E291" s="971" t="s">
        <v>12</v>
      </c>
      <c r="F291" s="949">
        <v>195</v>
      </c>
      <c r="G291" s="949">
        <v>200</v>
      </c>
      <c r="H291" s="949">
        <v>39000</v>
      </c>
      <c r="I291" s="949">
        <v>200</v>
      </c>
      <c r="J291" s="949">
        <v>39000</v>
      </c>
    </row>
    <row r="292" spans="1:10">
      <c r="A292" s="942">
        <v>279</v>
      </c>
      <c r="B292" s="976" t="s">
        <v>1511</v>
      </c>
      <c r="C292" s="949"/>
      <c r="D292" s="949">
        <v>2015</v>
      </c>
      <c r="E292" s="977" t="s">
        <v>12</v>
      </c>
      <c r="F292" s="949">
        <v>260</v>
      </c>
      <c r="G292" s="949">
        <v>200</v>
      </c>
      <c r="H292" s="949">
        <v>52000</v>
      </c>
      <c r="I292" s="949">
        <v>200</v>
      </c>
      <c r="J292" s="949">
        <v>52000</v>
      </c>
    </row>
    <row r="293" spans="1:10">
      <c r="A293" s="942">
        <v>280</v>
      </c>
      <c r="B293" s="976" t="s">
        <v>2926</v>
      </c>
      <c r="C293" s="949"/>
      <c r="D293" s="949">
        <v>2015</v>
      </c>
      <c r="E293" s="977" t="s">
        <v>12</v>
      </c>
      <c r="F293" s="949">
        <v>650</v>
      </c>
      <c r="G293" s="949">
        <v>210</v>
      </c>
      <c r="H293" s="949">
        <v>136500</v>
      </c>
      <c r="I293" s="949">
        <v>210</v>
      </c>
      <c r="J293" s="949">
        <v>136500</v>
      </c>
    </row>
    <row r="294" spans="1:10">
      <c r="A294" s="942">
        <v>281</v>
      </c>
      <c r="B294" s="976" t="s">
        <v>2927</v>
      </c>
      <c r="C294" s="949"/>
      <c r="D294" s="949">
        <v>2015</v>
      </c>
      <c r="E294" s="977" t="s">
        <v>12</v>
      </c>
      <c r="F294" s="949">
        <v>488</v>
      </c>
      <c r="G294" s="949">
        <v>120</v>
      </c>
      <c r="H294" s="949">
        <v>58500</v>
      </c>
      <c r="I294" s="949">
        <v>120</v>
      </c>
      <c r="J294" s="949">
        <v>58500</v>
      </c>
    </row>
    <row r="295" spans="1:10">
      <c r="A295" s="942">
        <v>282</v>
      </c>
      <c r="B295" s="976" t="s">
        <v>2928</v>
      </c>
      <c r="C295" s="949"/>
      <c r="D295" s="949">
        <v>2015</v>
      </c>
      <c r="E295" s="977" t="s">
        <v>12</v>
      </c>
      <c r="F295" s="949">
        <v>195</v>
      </c>
      <c r="G295" s="949">
        <v>40</v>
      </c>
      <c r="H295" s="949">
        <v>7800</v>
      </c>
      <c r="I295" s="949">
        <v>40</v>
      </c>
      <c r="J295" s="949">
        <v>7800</v>
      </c>
    </row>
    <row r="296" spans="1:10">
      <c r="A296" s="942">
        <v>283</v>
      </c>
      <c r="B296" s="976" t="s">
        <v>2929</v>
      </c>
      <c r="C296" s="949"/>
      <c r="D296" s="949">
        <v>2015</v>
      </c>
      <c r="E296" s="977" t="s">
        <v>12</v>
      </c>
      <c r="F296" s="949">
        <v>650</v>
      </c>
      <c r="G296" s="949">
        <v>42</v>
      </c>
      <c r="H296" s="949">
        <v>27300</v>
      </c>
      <c r="I296" s="949">
        <v>42</v>
      </c>
      <c r="J296" s="949">
        <v>27300</v>
      </c>
    </row>
    <row r="297" spans="1:10">
      <c r="A297" s="942">
        <v>284</v>
      </c>
      <c r="B297" s="976" t="s">
        <v>2516</v>
      </c>
      <c r="C297" s="949"/>
      <c r="D297" s="949">
        <v>2015</v>
      </c>
      <c r="E297" s="977" t="s">
        <v>12</v>
      </c>
      <c r="F297" s="949">
        <v>228</v>
      </c>
      <c r="G297" s="949">
        <v>294</v>
      </c>
      <c r="H297" s="949">
        <v>66885</v>
      </c>
      <c r="I297" s="949">
        <v>294</v>
      </c>
      <c r="J297" s="949">
        <v>66885</v>
      </c>
    </row>
    <row r="298" spans="1:10">
      <c r="A298" s="942">
        <v>285</v>
      </c>
      <c r="B298" s="976" t="s">
        <v>2517</v>
      </c>
      <c r="C298" s="949"/>
      <c r="D298" s="949">
        <v>2015</v>
      </c>
      <c r="E298" s="977" t="s">
        <v>12</v>
      </c>
      <c r="F298" s="949">
        <v>163</v>
      </c>
      <c r="G298" s="949">
        <v>283</v>
      </c>
      <c r="H298" s="949">
        <v>45988</v>
      </c>
      <c r="I298" s="949">
        <v>283</v>
      </c>
      <c r="J298" s="949">
        <v>45988</v>
      </c>
    </row>
    <row r="299" spans="1:10">
      <c r="A299" s="942">
        <v>286</v>
      </c>
      <c r="B299" s="976" t="s">
        <v>2524</v>
      </c>
      <c r="C299" s="949"/>
      <c r="D299" s="949">
        <v>2016</v>
      </c>
      <c r="E299" s="977" t="s">
        <v>12</v>
      </c>
      <c r="F299" s="949">
        <v>221</v>
      </c>
      <c r="G299" s="949">
        <v>30</v>
      </c>
      <c r="H299" s="949">
        <v>6636</v>
      </c>
      <c r="I299" s="949">
        <v>30</v>
      </c>
      <c r="J299" s="949">
        <v>6636</v>
      </c>
    </row>
    <row r="300" spans="1:10">
      <c r="A300" s="942">
        <v>287</v>
      </c>
      <c r="B300" s="976" t="s">
        <v>2930</v>
      </c>
      <c r="C300" s="949"/>
      <c r="D300" s="949">
        <v>2016</v>
      </c>
      <c r="E300" s="977" t="s">
        <v>12</v>
      </c>
      <c r="F300" s="949">
        <v>455</v>
      </c>
      <c r="G300" s="949">
        <v>50</v>
      </c>
      <c r="H300" s="949">
        <v>22752</v>
      </c>
      <c r="I300" s="949">
        <v>50</v>
      </c>
      <c r="J300" s="949">
        <v>22752</v>
      </c>
    </row>
    <row r="301" spans="1:10">
      <c r="A301" s="942">
        <v>288</v>
      </c>
      <c r="B301" s="976" t="s">
        <v>2931</v>
      </c>
      <c r="C301" s="949"/>
      <c r="D301" s="949">
        <v>2016</v>
      </c>
      <c r="E301" s="977" t="s">
        <v>12</v>
      </c>
      <c r="F301" s="949">
        <v>446</v>
      </c>
      <c r="G301" s="949">
        <v>50</v>
      </c>
      <c r="H301" s="949">
        <v>22278</v>
      </c>
      <c r="I301" s="949">
        <v>50</v>
      </c>
      <c r="J301" s="949">
        <v>22278</v>
      </c>
    </row>
    <row r="302" spans="1:10">
      <c r="A302" s="942">
        <v>289</v>
      </c>
      <c r="B302" s="976" t="s">
        <v>2932</v>
      </c>
      <c r="C302" s="949"/>
      <c r="D302" s="949">
        <v>2016</v>
      </c>
      <c r="E302" s="977" t="s">
        <v>12</v>
      </c>
      <c r="F302" s="949">
        <v>615</v>
      </c>
      <c r="G302" s="949">
        <v>100</v>
      </c>
      <c r="H302" s="949">
        <v>61462</v>
      </c>
      <c r="I302" s="949">
        <v>100</v>
      </c>
      <c r="J302" s="949">
        <v>61462</v>
      </c>
    </row>
    <row r="303" spans="1:10">
      <c r="A303" s="942">
        <v>290</v>
      </c>
      <c r="B303" s="976" t="s">
        <v>2933</v>
      </c>
      <c r="C303" s="949"/>
      <c r="D303" s="949">
        <v>2016</v>
      </c>
      <c r="E303" s="977" t="s">
        <v>12</v>
      </c>
      <c r="F303" s="949">
        <v>498</v>
      </c>
      <c r="G303" s="949">
        <v>200</v>
      </c>
      <c r="H303" s="949">
        <v>99540</v>
      </c>
      <c r="I303" s="949">
        <v>200</v>
      </c>
      <c r="J303" s="949">
        <v>99540</v>
      </c>
    </row>
    <row r="304" spans="1:10">
      <c r="A304" s="942">
        <v>291</v>
      </c>
      <c r="B304" s="976" t="s">
        <v>2934</v>
      </c>
      <c r="C304" s="949"/>
      <c r="D304" s="949">
        <v>2016</v>
      </c>
      <c r="E304" s="977" t="s">
        <v>12</v>
      </c>
      <c r="F304" s="949">
        <v>683</v>
      </c>
      <c r="G304" s="949">
        <v>20</v>
      </c>
      <c r="H304" s="949">
        <v>13667</v>
      </c>
      <c r="I304" s="949">
        <v>20</v>
      </c>
      <c r="J304" s="949">
        <v>13667</v>
      </c>
    </row>
    <row r="305" spans="1:10">
      <c r="A305" s="942">
        <v>292</v>
      </c>
      <c r="B305" s="976" t="s">
        <v>2935</v>
      </c>
      <c r="C305" s="949"/>
      <c r="D305" s="949">
        <v>2016</v>
      </c>
      <c r="E305" s="977" t="s">
        <v>12</v>
      </c>
      <c r="F305" s="949">
        <v>1027</v>
      </c>
      <c r="G305" s="949">
        <v>100</v>
      </c>
      <c r="H305" s="949">
        <v>102700</v>
      </c>
      <c r="I305" s="949">
        <v>100</v>
      </c>
      <c r="J305" s="949">
        <v>102700</v>
      </c>
    </row>
    <row r="306" spans="1:10">
      <c r="A306" s="942">
        <v>293</v>
      </c>
      <c r="B306" s="976" t="s">
        <v>2936</v>
      </c>
      <c r="C306" s="949"/>
      <c r="D306" s="949">
        <v>2016</v>
      </c>
      <c r="E306" s="977" t="s">
        <v>12</v>
      </c>
      <c r="F306" s="949">
        <v>3160</v>
      </c>
      <c r="G306" s="949">
        <v>45</v>
      </c>
      <c r="H306" s="949">
        <v>142200</v>
      </c>
      <c r="I306" s="949">
        <v>45</v>
      </c>
      <c r="J306" s="949">
        <v>142200</v>
      </c>
    </row>
    <row r="307" spans="1:10" ht="24.95" customHeight="1">
      <c r="A307" s="942">
        <v>294</v>
      </c>
      <c r="B307" s="976" t="s">
        <v>768</v>
      </c>
      <c r="C307" s="949"/>
      <c r="D307" s="949">
        <v>2016</v>
      </c>
      <c r="E307" s="977" t="s">
        <v>12</v>
      </c>
      <c r="F307" s="949">
        <v>198</v>
      </c>
      <c r="G307" s="949">
        <v>120</v>
      </c>
      <c r="H307" s="949">
        <v>23700</v>
      </c>
      <c r="I307" s="949">
        <v>120</v>
      </c>
      <c r="J307" s="949">
        <v>23700</v>
      </c>
    </row>
    <row r="308" spans="1:10" ht="24.95" customHeight="1">
      <c r="A308" s="942">
        <v>295</v>
      </c>
      <c r="B308" s="976" t="s">
        <v>2606</v>
      </c>
      <c r="C308" s="949"/>
      <c r="D308" s="949">
        <v>2016</v>
      </c>
      <c r="E308" s="977" t="s">
        <v>12</v>
      </c>
      <c r="F308" s="949">
        <v>340</v>
      </c>
      <c r="G308" s="949">
        <v>100</v>
      </c>
      <c r="H308" s="949">
        <v>33970</v>
      </c>
      <c r="I308" s="949">
        <v>100</v>
      </c>
      <c r="J308" s="949">
        <v>33970</v>
      </c>
    </row>
    <row r="309" spans="1:10" ht="24.95" customHeight="1">
      <c r="A309" s="942">
        <v>296</v>
      </c>
      <c r="B309" s="976" t="s">
        <v>2937</v>
      </c>
      <c r="C309" s="949"/>
      <c r="D309" s="949">
        <v>2016</v>
      </c>
      <c r="E309" s="977" t="s">
        <v>12</v>
      </c>
      <c r="F309" s="949">
        <v>3081</v>
      </c>
      <c r="G309" s="949">
        <v>45</v>
      </c>
      <c r="H309" s="949">
        <v>138645</v>
      </c>
      <c r="I309" s="949">
        <v>45</v>
      </c>
      <c r="J309" s="949">
        <v>138645</v>
      </c>
    </row>
    <row r="310" spans="1:10" ht="24.95" customHeight="1">
      <c r="A310" s="942">
        <v>297</v>
      </c>
      <c r="B310" s="976" t="s">
        <v>1919</v>
      </c>
      <c r="C310" s="949"/>
      <c r="D310" s="949">
        <v>2016</v>
      </c>
      <c r="E310" s="977" t="s">
        <v>12</v>
      </c>
      <c r="F310" s="949">
        <v>395</v>
      </c>
      <c r="G310" s="949">
        <v>50</v>
      </c>
      <c r="H310" s="949">
        <v>19750</v>
      </c>
      <c r="I310" s="949">
        <v>50</v>
      </c>
      <c r="J310" s="949">
        <v>19750</v>
      </c>
    </row>
    <row r="311" spans="1:10" ht="24.95" customHeight="1">
      <c r="A311" s="942">
        <v>298</v>
      </c>
      <c r="B311" s="976" t="s">
        <v>1323</v>
      </c>
      <c r="C311" s="949"/>
      <c r="D311" s="949">
        <v>2016</v>
      </c>
      <c r="E311" s="977" t="s">
        <v>12</v>
      </c>
      <c r="F311" s="949">
        <v>79</v>
      </c>
      <c r="G311" s="949">
        <v>50</v>
      </c>
      <c r="H311" s="949">
        <v>3950</v>
      </c>
      <c r="I311" s="949">
        <v>50</v>
      </c>
      <c r="J311" s="949">
        <v>3950</v>
      </c>
    </row>
    <row r="312" spans="1:10" ht="24.95" customHeight="1">
      <c r="A312" s="942">
        <v>299</v>
      </c>
      <c r="B312" s="976" t="s">
        <v>2938</v>
      </c>
      <c r="C312" s="949"/>
      <c r="D312" s="949">
        <v>2016</v>
      </c>
      <c r="E312" s="977" t="s">
        <v>12</v>
      </c>
      <c r="F312" s="949">
        <v>356</v>
      </c>
      <c r="G312" s="949">
        <v>35</v>
      </c>
      <c r="H312" s="949">
        <v>12443</v>
      </c>
      <c r="I312" s="949">
        <v>35</v>
      </c>
      <c r="J312" s="949">
        <v>12443</v>
      </c>
    </row>
    <row r="313" spans="1:10" ht="24.95" customHeight="1">
      <c r="A313" s="942">
        <v>300</v>
      </c>
      <c r="B313" s="976" t="s">
        <v>2939</v>
      </c>
      <c r="C313" s="949"/>
      <c r="D313" s="949">
        <v>2016</v>
      </c>
      <c r="E313" s="977" t="s">
        <v>12</v>
      </c>
      <c r="F313" s="949">
        <v>158</v>
      </c>
      <c r="G313" s="949">
        <v>48</v>
      </c>
      <c r="H313" s="949">
        <v>7584</v>
      </c>
      <c r="I313" s="949">
        <v>48</v>
      </c>
      <c r="J313" s="949">
        <v>7584</v>
      </c>
    </row>
    <row r="314" spans="1:10" ht="24.95" customHeight="1">
      <c r="A314" s="942">
        <v>301</v>
      </c>
      <c r="B314" s="966" t="s">
        <v>2940</v>
      </c>
      <c r="C314" s="970">
        <v>1980</v>
      </c>
      <c r="D314" s="970">
        <v>1980</v>
      </c>
      <c r="E314" s="971" t="s">
        <v>12</v>
      </c>
      <c r="F314" s="949">
        <v>719204</v>
      </c>
      <c r="G314" s="970">
        <v>1</v>
      </c>
      <c r="H314" s="904">
        <v>719204</v>
      </c>
      <c r="I314" s="970">
        <v>1</v>
      </c>
      <c r="J314" s="904">
        <v>719204</v>
      </c>
    </row>
    <row r="315" spans="1:10" ht="24.95" customHeight="1">
      <c r="A315" s="942">
        <v>302</v>
      </c>
      <c r="B315" s="969" t="s">
        <v>2941</v>
      </c>
      <c r="C315" s="970">
        <v>2001</v>
      </c>
      <c r="D315" s="970">
        <v>2001</v>
      </c>
      <c r="E315" s="971" t="s">
        <v>761</v>
      </c>
      <c r="F315" s="949">
        <v>7326</v>
      </c>
      <c r="G315" s="970">
        <v>3000</v>
      </c>
      <c r="H315" s="904">
        <v>21978000</v>
      </c>
      <c r="I315" s="970">
        <v>3000</v>
      </c>
      <c r="J315" s="904">
        <v>21978000</v>
      </c>
    </row>
    <row r="316" spans="1:10" ht="24.95" customHeight="1">
      <c r="A316" s="942">
        <v>303</v>
      </c>
      <c r="B316" s="969" t="s">
        <v>2942</v>
      </c>
      <c r="C316" s="970">
        <v>2001</v>
      </c>
      <c r="D316" s="970">
        <v>2001</v>
      </c>
      <c r="E316" s="971" t="s">
        <v>761</v>
      </c>
      <c r="F316" s="949">
        <v>3894</v>
      </c>
      <c r="G316" s="970">
        <v>9700</v>
      </c>
      <c r="H316" s="904">
        <v>37771800</v>
      </c>
      <c r="I316" s="970">
        <v>9700</v>
      </c>
      <c r="J316" s="904">
        <v>37771800</v>
      </c>
    </row>
    <row r="317" spans="1:10" ht="24.95" customHeight="1">
      <c r="A317" s="942">
        <v>304</v>
      </c>
      <c r="B317" s="969" t="s">
        <v>2801</v>
      </c>
      <c r="C317" s="970">
        <v>2005</v>
      </c>
      <c r="D317" s="970">
        <v>2005</v>
      </c>
      <c r="E317" s="971" t="s">
        <v>298</v>
      </c>
      <c r="F317" s="949">
        <v>4262.3999999999996</v>
      </c>
      <c r="G317" s="970">
        <v>950</v>
      </c>
      <c r="H317" s="904">
        <v>4157280</v>
      </c>
      <c r="I317" s="970">
        <v>950</v>
      </c>
      <c r="J317" s="904">
        <v>4157280</v>
      </c>
    </row>
    <row r="318" spans="1:10" ht="24.95" customHeight="1">
      <c r="A318" s="942">
        <v>305</v>
      </c>
      <c r="B318" s="969" t="s">
        <v>2943</v>
      </c>
      <c r="C318" s="970">
        <v>2008</v>
      </c>
      <c r="D318" s="970">
        <v>2008</v>
      </c>
      <c r="E318" s="971" t="s">
        <v>298</v>
      </c>
      <c r="F318" s="949">
        <v>7919.2</v>
      </c>
      <c r="G318" s="970">
        <v>1000</v>
      </c>
      <c r="H318" s="904">
        <v>7919200</v>
      </c>
      <c r="I318" s="970">
        <v>1000</v>
      </c>
      <c r="J318" s="904">
        <v>7919200</v>
      </c>
    </row>
    <row r="319" spans="1:10" ht="24.95" customHeight="1">
      <c r="A319" s="942">
        <v>306</v>
      </c>
      <c r="B319" s="969" t="s">
        <v>2944</v>
      </c>
      <c r="C319" s="970">
        <v>2008</v>
      </c>
      <c r="D319" s="970">
        <v>2008</v>
      </c>
      <c r="E319" s="971" t="s">
        <v>298</v>
      </c>
      <c r="F319" s="949">
        <v>9246</v>
      </c>
      <c r="G319" s="970">
        <v>572</v>
      </c>
      <c r="H319" s="904">
        <v>5288689</v>
      </c>
      <c r="I319" s="970">
        <v>572</v>
      </c>
      <c r="J319" s="904">
        <v>5288689</v>
      </c>
    </row>
    <row r="320" spans="1:10" ht="24.95" customHeight="1">
      <c r="A320" s="942">
        <v>307</v>
      </c>
      <c r="B320" s="969" t="s">
        <v>2945</v>
      </c>
      <c r="C320" s="970">
        <v>2012</v>
      </c>
      <c r="D320" s="970">
        <v>2012</v>
      </c>
      <c r="E320" s="971" t="s">
        <v>761</v>
      </c>
      <c r="F320" s="949">
        <v>9768</v>
      </c>
      <c r="G320" s="970">
        <v>500</v>
      </c>
      <c r="H320" s="904">
        <v>4884000</v>
      </c>
      <c r="I320" s="970">
        <v>500</v>
      </c>
      <c r="J320" s="904">
        <v>4884000</v>
      </c>
    </row>
    <row r="321" spans="1:10" ht="24.95" customHeight="1">
      <c r="A321" s="942">
        <v>308</v>
      </c>
      <c r="B321" s="969" t="s">
        <v>2946</v>
      </c>
      <c r="C321" s="970">
        <v>2014</v>
      </c>
      <c r="D321" s="970">
        <v>2014</v>
      </c>
      <c r="E321" s="971" t="s">
        <v>298</v>
      </c>
      <c r="F321" s="949">
        <v>18639.2</v>
      </c>
      <c r="G321" s="970">
        <v>350</v>
      </c>
      <c r="H321" s="904">
        <v>6523720</v>
      </c>
      <c r="I321" s="970">
        <v>350</v>
      </c>
      <c r="J321" s="904">
        <v>6523720</v>
      </c>
    </row>
    <row r="322" spans="1:10" ht="24.95" customHeight="1">
      <c r="A322" s="942">
        <v>309</v>
      </c>
      <c r="B322" s="969" t="s">
        <v>2947</v>
      </c>
      <c r="C322" s="970">
        <v>2014</v>
      </c>
      <c r="D322" s="970">
        <v>2014</v>
      </c>
      <c r="E322" s="971" t="s">
        <v>12</v>
      </c>
      <c r="F322" s="949">
        <v>3900000</v>
      </c>
      <c r="G322" s="970">
        <v>1</v>
      </c>
      <c r="H322" s="904">
        <v>3900000</v>
      </c>
      <c r="I322" s="970">
        <v>1</v>
      </c>
      <c r="J322" s="904">
        <v>3900000</v>
      </c>
    </row>
    <row r="323" spans="1:10" ht="24.95" customHeight="1">
      <c r="A323" s="942">
        <v>310</v>
      </c>
      <c r="B323" s="969" t="s">
        <v>2948</v>
      </c>
      <c r="C323" s="970">
        <v>2014</v>
      </c>
      <c r="D323" s="970">
        <v>2014</v>
      </c>
      <c r="E323" s="971" t="s">
        <v>298</v>
      </c>
      <c r="F323" s="949">
        <v>13984</v>
      </c>
      <c r="G323" s="970">
        <v>1280</v>
      </c>
      <c r="H323" s="904">
        <v>17899520</v>
      </c>
      <c r="I323" s="970">
        <v>1280</v>
      </c>
      <c r="J323" s="904">
        <v>17899520</v>
      </c>
    </row>
    <row r="324" spans="1:10" ht="24.95" customHeight="1">
      <c r="A324" s="942">
        <v>311</v>
      </c>
      <c r="B324" s="969" t="s">
        <v>2949</v>
      </c>
      <c r="C324" s="970">
        <v>2015</v>
      </c>
      <c r="D324" s="970">
        <v>2015</v>
      </c>
      <c r="E324" s="971" t="s">
        <v>183</v>
      </c>
      <c r="F324" s="904">
        <v>610.5</v>
      </c>
      <c r="G324" s="970">
        <v>6480</v>
      </c>
      <c r="H324" s="904">
        <v>3956040</v>
      </c>
      <c r="I324" s="970">
        <v>6480</v>
      </c>
      <c r="J324" s="904">
        <v>3956040</v>
      </c>
    </row>
    <row r="325" spans="1:10" ht="24.95" customHeight="1">
      <c r="A325" s="942">
        <v>312</v>
      </c>
      <c r="B325" s="969" t="s">
        <v>2950</v>
      </c>
      <c r="C325" s="978">
        <v>2016</v>
      </c>
      <c r="D325" s="978">
        <v>2016</v>
      </c>
      <c r="E325" s="971" t="s">
        <v>183</v>
      </c>
      <c r="F325" s="979">
        <f>H325/G325</f>
        <v>935.53067915690872</v>
      </c>
      <c r="G325" s="978">
        <v>8540</v>
      </c>
      <c r="H325" s="904">
        <v>7989432</v>
      </c>
      <c r="I325" s="978">
        <f>G325</f>
        <v>8540</v>
      </c>
      <c r="J325" s="904">
        <v>7989432</v>
      </c>
    </row>
    <row r="326" spans="1:10" ht="24.95" customHeight="1">
      <c r="A326" s="942">
        <v>313</v>
      </c>
      <c r="B326" s="969" t="s">
        <v>2951</v>
      </c>
      <c r="C326" s="978">
        <v>2017</v>
      </c>
      <c r="D326" s="978">
        <v>2017</v>
      </c>
      <c r="E326" s="971" t="s">
        <v>761</v>
      </c>
      <c r="F326" s="914">
        <v>10878</v>
      </c>
      <c r="G326" s="978">
        <v>220</v>
      </c>
      <c r="H326" s="904">
        <v>2393160</v>
      </c>
      <c r="I326" s="978">
        <v>220</v>
      </c>
      <c r="J326" s="904">
        <v>2393160</v>
      </c>
    </row>
    <row r="327" spans="1:10" ht="24.95" customHeight="1">
      <c r="A327" s="942">
        <v>314</v>
      </c>
      <c r="B327" s="969" t="s">
        <v>2952</v>
      </c>
      <c r="C327" s="978">
        <v>2017</v>
      </c>
      <c r="D327" s="978">
        <v>2017</v>
      </c>
      <c r="E327" s="971" t="s">
        <v>761</v>
      </c>
      <c r="F327" s="904">
        <v>10878</v>
      </c>
      <c r="G327" s="978">
        <v>1280</v>
      </c>
      <c r="H327" s="904">
        <v>13923840</v>
      </c>
      <c r="I327" s="978">
        <f>G327</f>
        <v>1280</v>
      </c>
      <c r="J327" s="904">
        <v>13923840</v>
      </c>
    </row>
    <row r="328" spans="1:10" ht="24.95" customHeight="1">
      <c r="A328" s="942">
        <v>315</v>
      </c>
      <c r="B328" s="969" t="s">
        <v>2953</v>
      </c>
      <c r="C328" s="978">
        <v>2017</v>
      </c>
      <c r="D328" s="978">
        <v>2017</v>
      </c>
      <c r="E328" s="971" t="s">
        <v>183</v>
      </c>
      <c r="F328" s="904">
        <v>5247.1</v>
      </c>
      <c r="G328" s="970">
        <v>9582</v>
      </c>
      <c r="H328" s="904">
        <v>50277329</v>
      </c>
      <c r="I328" s="970">
        <f>G328</f>
        <v>9582</v>
      </c>
      <c r="J328" s="904">
        <v>50277329</v>
      </c>
    </row>
    <row r="329" spans="1:10" ht="24.95" customHeight="1">
      <c r="A329" s="942">
        <v>316</v>
      </c>
      <c r="B329" s="969" t="s">
        <v>2954</v>
      </c>
      <c r="C329" s="978">
        <v>2003</v>
      </c>
      <c r="D329" s="978">
        <v>2003</v>
      </c>
      <c r="E329" s="971" t="s">
        <v>12</v>
      </c>
      <c r="F329" s="904">
        <v>474000</v>
      </c>
      <c r="G329" s="970">
        <v>1</v>
      </c>
      <c r="H329" s="904">
        <v>474000</v>
      </c>
      <c r="I329" s="970">
        <v>1</v>
      </c>
      <c r="J329" s="904">
        <v>474000</v>
      </c>
    </row>
    <row r="330" spans="1:10" ht="24.95" customHeight="1">
      <c r="A330" s="942">
        <v>317</v>
      </c>
      <c r="B330" s="980" t="s">
        <v>2955</v>
      </c>
      <c r="C330" s="981">
        <v>2003</v>
      </c>
      <c r="D330" s="981">
        <v>2003</v>
      </c>
      <c r="E330" s="982" t="s">
        <v>12</v>
      </c>
      <c r="F330" s="983">
        <v>292000</v>
      </c>
      <c r="G330" s="984">
        <v>1</v>
      </c>
      <c r="H330" s="983">
        <v>292000</v>
      </c>
      <c r="I330" s="970">
        <v>1</v>
      </c>
      <c r="J330" s="904">
        <v>292000</v>
      </c>
    </row>
    <row r="331" spans="1:10" ht="24.95" customHeight="1">
      <c r="A331" s="942">
        <v>318</v>
      </c>
      <c r="B331" s="985" t="s">
        <v>2858</v>
      </c>
      <c r="C331" s="978">
        <v>2019</v>
      </c>
      <c r="D331" s="978">
        <v>2022</v>
      </c>
      <c r="E331" s="971" t="s">
        <v>183</v>
      </c>
      <c r="F331" s="904">
        <v>4851</v>
      </c>
      <c r="G331" s="986">
        <v>616</v>
      </c>
      <c r="H331" s="905">
        <v>2988459</v>
      </c>
      <c r="I331" s="986">
        <v>616</v>
      </c>
      <c r="J331" s="905">
        <v>2988459</v>
      </c>
    </row>
    <row r="332" spans="1:10" s="1067" customFormat="1" ht="24.95" customHeight="1">
      <c r="A332" s="942">
        <v>319</v>
      </c>
      <c r="B332" s="950" t="s">
        <v>2956</v>
      </c>
      <c r="C332" s="978">
        <v>2020</v>
      </c>
      <c r="D332" s="986">
        <v>2021</v>
      </c>
      <c r="E332" s="986" t="s">
        <v>2860</v>
      </c>
      <c r="F332" s="905">
        <v>23626.799999999999</v>
      </c>
      <c r="G332" s="986">
        <v>186</v>
      </c>
      <c r="H332" s="905">
        <v>4394600</v>
      </c>
      <c r="I332" s="987">
        <v>186</v>
      </c>
      <c r="J332" s="905">
        <v>4394600</v>
      </c>
    </row>
    <row r="333" spans="1:10" s="1067" customFormat="1" ht="24.95" customHeight="1">
      <c r="A333" s="942">
        <v>320</v>
      </c>
      <c r="B333" s="900" t="s">
        <v>2957</v>
      </c>
      <c r="C333" s="946"/>
      <c r="D333" s="946">
        <v>2021</v>
      </c>
      <c r="E333" s="903" t="s">
        <v>12</v>
      </c>
      <c r="F333" s="902">
        <v>180000</v>
      </c>
      <c r="G333" s="903">
        <v>2</v>
      </c>
      <c r="H333" s="953">
        <v>360000</v>
      </c>
      <c r="I333" s="903">
        <v>2</v>
      </c>
      <c r="J333" s="953">
        <v>360000</v>
      </c>
    </row>
    <row r="334" spans="1:10" s="1067" customFormat="1" ht="24.95" customHeight="1">
      <c r="A334" s="942">
        <v>321</v>
      </c>
      <c r="B334" s="900" t="s">
        <v>2958</v>
      </c>
      <c r="C334" s="946">
        <v>2021</v>
      </c>
      <c r="D334" s="946">
        <v>2022</v>
      </c>
      <c r="E334" s="903" t="s">
        <v>2860</v>
      </c>
      <c r="F334" s="902">
        <v>11535</v>
      </c>
      <c r="G334" s="903">
        <v>4892.6000000000004</v>
      </c>
      <c r="H334" s="953">
        <v>56439914</v>
      </c>
      <c r="I334" s="903">
        <v>4892.6000000000004</v>
      </c>
      <c r="J334" s="953">
        <v>56439914</v>
      </c>
    </row>
    <row r="335" spans="1:10" ht="15.75" customHeight="1">
      <c r="A335" s="942">
        <v>322</v>
      </c>
      <c r="B335" s="900" t="s">
        <v>2959</v>
      </c>
      <c r="C335" s="946">
        <v>2021</v>
      </c>
      <c r="D335" s="946">
        <v>2021</v>
      </c>
      <c r="E335" s="903" t="s">
        <v>2860</v>
      </c>
      <c r="F335" s="902">
        <v>39767</v>
      </c>
      <c r="G335" s="903">
        <v>204.8</v>
      </c>
      <c r="H335" s="953">
        <v>8144400</v>
      </c>
      <c r="I335" s="903">
        <v>204.8</v>
      </c>
      <c r="J335" s="953">
        <v>8144400</v>
      </c>
    </row>
    <row r="336" spans="1:10" ht="25.5">
      <c r="A336" s="942">
        <v>323</v>
      </c>
      <c r="B336" s="950" t="s">
        <v>2960</v>
      </c>
      <c r="C336" s="946"/>
      <c r="D336" s="946">
        <v>2022</v>
      </c>
      <c r="E336" s="903" t="s">
        <v>183</v>
      </c>
      <c r="F336" s="902">
        <v>10118</v>
      </c>
      <c r="G336" s="903">
        <v>3625.63</v>
      </c>
      <c r="H336" s="953">
        <v>36685506</v>
      </c>
      <c r="I336" s="903">
        <v>3625.63</v>
      </c>
      <c r="J336" s="953">
        <v>36685506</v>
      </c>
    </row>
    <row r="337" spans="1:10" ht="24.95" customHeight="1">
      <c r="A337" s="942">
        <v>324</v>
      </c>
      <c r="B337" s="950" t="s">
        <v>2961</v>
      </c>
      <c r="C337" s="946"/>
      <c r="D337" s="946">
        <v>2022</v>
      </c>
      <c r="E337" s="903" t="s">
        <v>2860</v>
      </c>
      <c r="F337" s="902">
        <v>10909</v>
      </c>
      <c r="G337" s="903">
        <v>297</v>
      </c>
      <c r="H337" s="953">
        <v>3240000</v>
      </c>
      <c r="I337" s="903">
        <v>297</v>
      </c>
      <c r="J337" s="953">
        <v>3240000</v>
      </c>
    </row>
    <row r="338" spans="1:10" ht="24.95" customHeight="1">
      <c r="A338" s="942">
        <v>325</v>
      </c>
      <c r="B338" s="950" t="s">
        <v>2962</v>
      </c>
      <c r="C338" s="946"/>
      <c r="D338" s="946">
        <v>2022</v>
      </c>
      <c r="E338" s="903" t="s">
        <v>2860</v>
      </c>
      <c r="F338" s="902">
        <v>10534</v>
      </c>
      <c r="G338" s="903">
        <v>295</v>
      </c>
      <c r="H338" s="953">
        <v>3107601</v>
      </c>
      <c r="I338" s="903">
        <v>295</v>
      </c>
      <c r="J338" s="953">
        <v>3107601</v>
      </c>
    </row>
    <row r="339" spans="1:10" ht="24.95" customHeight="1">
      <c r="A339" s="942">
        <v>326</v>
      </c>
      <c r="B339" s="988" t="s">
        <v>440</v>
      </c>
      <c r="C339" s="989"/>
      <c r="D339" s="989">
        <v>2023</v>
      </c>
      <c r="E339" s="989" t="s">
        <v>12</v>
      </c>
      <c r="F339" s="990">
        <v>23040</v>
      </c>
      <c r="G339" s="991">
        <v>50</v>
      </c>
      <c r="H339" s="992">
        <f>G339*F339</f>
        <v>1152000</v>
      </c>
      <c r="I339" s="991">
        <v>50</v>
      </c>
      <c r="J339" s="992">
        <f>I339*F339</f>
        <v>1152000</v>
      </c>
    </row>
    <row r="340" spans="1:10" ht="24.95" customHeight="1">
      <c r="A340" s="942">
        <v>327</v>
      </c>
      <c r="B340" s="988" t="s">
        <v>2963</v>
      </c>
      <c r="C340" s="989"/>
      <c r="D340" s="989">
        <v>2023</v>
      </c>
      <c r="E340" s="989" t="s">
        <v>12</v>
      </c>
      <c r="F340" s="990">
        <v>8360</v>
      </c>
      <c r="G340" s="991">
        <v>300</v>
      </c>
      <c r="H340" s="992">
        <f>G340*F340</f>
        <v>2508000</v>
      </c>
      <c r="I340" s="991">
        <v>300</v>
      </c>
      <c r="J340" s="992">
        <f>I340*F340</f>
        <v>2508000</v>
      </c>
    </row>
    <row r="341" spans="1:10" ht="24.95" customHeight="1">
      <c r="A341" s="942">
        <v>328</v>
      </c>
      <c r="B341" s="900" t="s">
        <v>2921</v>
      </c>
      <c r="C341" s="989"/>
      <c r="D341" s="989">
        <v>2023</v>
      </c>
      <c r="E341" s="989" t="s">
        <v>2860</v>
      </c>
      <c r="F341" s="990">
        <v>14842</v>
      </c>
      <c r="G341" s="991">
        <v>525</v>
      </c>
      <c r="H341" s="992">
        <v>7792072</v>
      </c>
      <c r="I341" s="991">
        <v>525</v>
      </c>
      <c r="J341" s="992">
        <v>7792072</v>
      </c>
    </row>
    <row r="342" spans="1:10" ht="24.95" customHeight="1">
      <c r="A342" s="942">
        <v>329</v>
      </c>
      <c r="B342" s="900" t="s">
        <v>3171</v>
      </c>
      <c r="C342" s="989"/>
      <c r="D342" s="989">
        <v>2023</v>
      </c>
      <c r="E342" s="989" t="s">
        <v>2860</v>
      </c>
      <c r="F342" s="990">
        <v>4466</v>
      </c>
      <c r="G342" s="991">
        <v>1934</v>
      </c>
      <c r="H342" s="992">
        <v>8637367</v>
      </c>
      <c r="I342" s="991">
        <v>1934</v>
      </c>
      <c r="J342" s="992">
        <v>8637367</v>
      </c>
    </row>
    <row r="343" spans="1:10" ht="24.95" customHeight="1">
      <c r="A343" s="942">
        <v>330</v>
      </c>
      <c r="B343" s="900" t="s">
        <v>2874</v>
      </c>
      <c r="C343" s="989"/>
      <c r="D343" s="989">
        <v>2023</v>
      </c>
      <c r="E343" s="989" t="s">
        <v>183</v>
      </c>
      <c r="F343" s="990">
        <v>11786</v>
      </c>
      <c r="G343" s="991">
        <v>7380</v>
      </c>
      <c r="H343" s="992">
        <v>86982910</v>
      </c>
      <c r="I343" s="991">
        <v>7380</v>
      </c>
      <c r="J343" s="992">
        <v>86982910</v>
      </c>
    </row>
    <row r="344" spans="1:10" ht="24.95" customHeight="1">
      <c r="A344" s="942">
        <v>331</v>
      </c>
      <c r="B344" s="900" t="s">
        <v>2852</v>
      </c>
      <c r="C344" s="989"/>
      <c r="D344" s="989">
        <v>2023</v>
      </c>
      <c r="E344" s="989" t="s">
        <v>183</v>
      </c>
      <c r="F344" s="990">
        <v>168.1</v>
      </c>
      <c r="G344" s="991">
        <v>590.4</v>
      </c>
      <c r="H344" s="992">
        <v>99261</v>
      </c>
      <c r="I344" s="991">
        <v>590.4</v>
      </c>
      <c r="J344" s="992">
        <v>99261</v>
      </c>
    </row>
    <row r="345" spans="1:10" ht="24.95" customHeight="1">
      <c r="A345" s="993"/>
      <c r="B345" s="994"/>
      <c r="C345" s="995"/>
      <c r="D345" s="995"/>
      <c r="E345" s="995"/>
      <c r="F345" s="995"/>
      <c r="G345" s="996">
        <f>SUM(G284:G344)</f>
        <v>67027.429999999993</v>
      </c>
      <c r="H345" s="996">
        <f>SUM(H284:H344)</f>
        <v>416895682</v>
      </c>
      <c r="I345" s="996">
        <f>SUM(I284:I344)</f>
        <v>67027.429999999993</v>
      </c>
      <c r="J345" s="996">
        <f>SUM(J284:J344)</f>
        <v>416895682</v>
      </c>
    </row>
    <row r="346" spans="1:10" ht="24.95" customHeight="1">
      <c r="C346" s="998" t="s">
        <v>3242</v>
      </c>
      <c r="D346" s="998"/>
    </row>
    <row r="347" spans="1:10" ht="24.95" customHeight="1">
      <c r="A347" s="905">
        <v>332</v>
      </c>
      <c r="B347" s="950" t="s">
        <v>2964</v>
      </c>
      <c r="C347" s="993">
        <v>1997</v>
      </c>
      <c r="D347" s="993">
        <v>1997</v>
      </c>
      <c r="E347" s="906" t="s">
        <v>2860</v>
      </c>
      <c r="F347" s="905">
        <v>6438</v>
      </c>
      <c r="G347" s="906">
        <v>13000</v>
      </c>
      <c r="H347" s="905">
        <v>83694000</v>
      </c>
      <c r="I347" s="906">
        <f t="shared" ref="I347:I378" si="9">+G347</f>
        <v>13000</v>
      </c>
      <c r="J347" s="905">
        <v>83694000</v>
      </c>
    </row>
    <row r="348" spans="1:10" ht="24.95" customHeight="1">
      <c r="A348" s="905">
        <v>333</v>
      </c>
      <c r="B348" s="950" t="s">
        <v>2965</v>
      </c>
      <c r="C348" s="993">
        <v>2012</v>
      </c>
      <c r="D348" s="993">
        <v>2012</v>
      </c>
      <c r="E348" s="906" t="s">
        <v>2860</v>
      </c>
      <c r="F348" s="905">
        <v>9768</v>
      </c>
      <c r="G348" s="906">
        <v>3200</v>
      </c>
      <c r="H348" s="905">
        <v>31257600</v>
      </c>
      <c r="I348" s="906">
        <f t="shared" si="9"/>
        <v>3200</v>
      </c>
      <c r="J348" s="905">
        <v>31257600</v>
      </c>
    </row>
    <row r="349" spans="1:10" ht="24.95" customHeight="1">
      <c r="A349" s="905">
        <v>334</v>
      </c>
      <c r="B349" s="950" t="s">
        <v>2965</v>
      </c>
      <c r="C349" s="993">
        <v>2015</v>
      </c>
      <c r="D349" s="993">
        <v>2015</v>
      </c>
      <c r="E349" s="906" t="s">
        <v>2860</v>
      </c>
      <c r="F349" s="905">
        <v>10434</v>
      </c>
      <c r="G349" s="906">
        <v>1308</v>
      </c>
      <c r="H349" s="905">
        <v>13647672</v>
      </c>
      <c r="I349" s="906">
        <f t="shared" si="9"/>
        <v>1308</v>
      </c>
      <c r="J349" s="905">
        <v>13647672</v>
      </c>
    </row>
    <row r="350" spans="1:10" ht="24.95" customHeight="1">
      <c r="A350" s="905">
        <v>335</v>
      </c>
      <c r="B350" s="950" t="s">
        <v>2966</v>
      </c>
      <c r="C350" s="993">
        <v>2016</v>
      </c>
      <c r="D350" s="993">
        <v>2016</v>
      </c>
      <c r="E350" s="906" t="s">
        <v>2860</v>
      </c>
      <c r="F350" s="905">
        <v>10656</v>
      </c>
      <c r="G350" s="906">
        <v>1434</v>
      </c>
      <c r="H350" s="905">
        <v>15280704</v>
      </c>
      <c r="I350" s="906">
        <f t="shared" si="9"/>
        <v>1434</v>
      </c>
      <c r="J350" s="905">
        <v>15280704</v>
      </c>
    </row>
    <row r="351" spans="1:10" ht="24.95" customHeight="1">
      <c r="A351" s="905">
        <v>336</v>
      </c>
      <c r="B351" s="950" t="s">
        <v>2967</v>
      </c>
      <c r="C351" s="993">
        <v>1997</v>
      </c>
      <c r="D351" s="993">
        <v>1997</v>
      </c>
      <c r="E351" s="906" t="s">
        <v>2860</v>
      </c>
      <c r="F351" s="905">
        <v>3543.5</v>
      </c>
      <c r="G351" s="906">
        <v>9830</v>
      </c>
      <c r="H351" s="905">
        <f t="shared" ref="H351:H379" si="10">+G351*F351</f>
        <v>34832605</v>
      </c>
      <c r="I351" s="906">
        <f t="shared" si="9"/>
        <v>9830</v>
      </c>
      <c r="J351" s="905">
        <v>34832605</v>
      </c>
    </row>
    <row r="352" spans="1:10" ht="24.95" customHeight="1">
      <c r="A352" s="905">
        <v>337</v>
      </c>
      <c r="B352" s="950" t="s">
        <v>2968</v>
      </c>
      <c r="C352" s="993">
        <v>2005</v>
      </c>
      <c r="D352" s="993">
        <v>2005</v>
      </c>
      <c r="E352" s="906" t="s">
        <v>183</v>
      </c>
      <c r="F352" s="905">
        <v>2430</v>
      </c>
      <c r="G352" s="906">
        <v>1940</v>
      </c>
      <c r="H352" s="905">
        <f t="shared" si="10"/>
        <v>4714200</v>
      </c>
      <c r="I352" s="906">
        <f t="shared" si="9"/>
        <v>1940</v>
      </c>
      <c r="J352" s="905">
        <v>4714200</v>
      </c>
    </row>
    <row r="353" spans="1:10" ht="24.95" customHeight="1">
      <c r="A353" s="905">
        <v>338</v>
      </c>
      <c r="B353" s="950" t="s">
        <v>2968</v>
      </c>
      <c r="C353" s="993">
        <v>2006</v>
      </c>
      <c r="D353" s="993">
        <v>2006</v>
      </c>
      <c r="E353" s="906" t="s">
        <v>183</v>
      </c>
      <c r="F353" s="905">
        <v>2940</v>
      </c>
      <c r="G353" s="906">
        <v>2290</v>
      </c>
      <c r="H353" s="905">
        <f t="shared" si="10"/>
        <v>6732600</v>
      </c>
      <c r="I353" s="906">
        <f t="shared" si="9"/>
        <v>2290</v>
      </c>
      <c r="J353" s="905">
        <v>6732600</v>
      </c>
    </row>
    <row r="354" spans="1:10" ht="24.95" customHeight="1">
      <c r="A354" s="905">
        <v>339</v>
      </c>
      <c r="B354" s="950" t="s">
        <v>2968</v>
      </c>
      <c r="C354" s="993">
        <v>2007</v>
      </c>
      <c r="D354" s="993">
        <v>2007</v>
      </c>
      <c r="E354" s="906" t="s">
        <v>183</v>
      </c>
      <c r="F354" s="905">
        <v>3480</v>
      </c>
      <c r="G354" s="906">
        <v>1450</v>
      </c>
      <c r="H354" s="905">
        <f t="shared" si="10"/>
        <v>5046000</v>
      </c>
      <c r="I354" s="906">
        <f t="shared" si="9"/>
        <v>1450</v>
      </c>
      <c r="J354" s="905">
        <v>5046000</v>
      </c>
    </row>
    <row r="355" spans="1:10" ht="24.95" customHeight="1">
      <c r="A355" s="905">
        <v>340</v>
      </c>
      <c r="B355" s="950" t="s">
        <v>2968</v>
      </c>
      <c r="C355" s="993">
        <v>2008</v>
      </c>
      <c r="D355" s="993">
        <v>2008</v>
      </c>
      <c r="E355" s="906" t="s">
        <v>183</v>
      </c>
      <c r="F355" s="905">
        <v>4950</v>
      </c>
      <c r="G355" s="906">
        <v>4061</v>
      </c>
      <c r="H355" s="905">
        <f t="shared" si="10"/>
        <v>20101950</v>
      </c>
      <c r="I355" s="906">
        <f t="shared" si="9"/>
        <v>4061</v>
      </c>
      <c r="J355" s="905">
        <v>20101950</v>
      </c>
    </row>
    <row r="356" spans="1:10" ht="24.95" customHeight="1">
      <c r="A356" s="905">
        <v>341</v>
      </c>
      <c r="B356" s="950" t="s">
        <v>2969</v>
      </c>
      <c r="C356" s="993">
        <v>2010</v>
      </c>
      <c r="D356" s="993">
        <v>2010</v>
      </c>
      <c r="E356" s="906" t="s">
        <v>183</v>
      </c>
      <c r="F356" s="905">
        <v>5970.4</v>
      </c>
      <c r="G356" s="906">
        <v>1339</v>
      </c>
      <c r="H356" s="905">
        <v>7994366</v>
      </c>
      <c r="I356" s="906">
        <f t="shared" si="9"/>
        <v>1339</v>
      </c>
      <c r="J356" s="905">
        <v>7994366</v>
      </c>
    </row>
    <row r="357" spans="1:10" ht="24.95" customHeight="1">
      <c r="A357" s="905">
        <v>342</v>
      </c>
      <c r="B357" s="950" t="s">
        <v>2968</v>
      </c>
      <c r="C357" s="993">
        <v>2013</v>
      </c>
      <c r="D357" s="993">
        <v>2013</v>
      </c>
      <c r="E357" s="906" t="s">
        <v>183</v>
      </c>
      <c r="F357" s="905">
        <v>4375</v>
      </c>
      <c r="G357" s="906">
        <v>238</v>
      </c>
      <c r="H357" s="905">
        <f t="shared" si="10"/>
        <v>1041250</v>
      </c>
      <c r="I357" s="906">
        <f t="shared" si="9"/>
        <v>238</v>
      </c>
      <c r="J357" s="905">
        <v>1041250</v>
      </c>
    </row>
    <row r="358" spans="1:10" ht="24.95" customHeight="1">
      <c r="A358" s="905">
        <v>343</v>
      </c>
      <c r="B358" s="950" t="s">
        <v>2968</v>
      </c>
      <c r="C358" s="993">
        <v>2015</v>
      </c>
      <c r="D358" s="993">
        <v>2015</v>
      </c>
      <c r="E358" s="906" t="s">
        <v>183</v>
      </c>
      <c r="F358" s="905">
        <v>8460</v>
      </c>
      <c r="G358" s="906">
        <v>2670</v>
      </c>
      <c r="H358" s="905">
        <v>22588334</v>
      </c>
      <c r="I358" s="906">
        <f t="shared" si="9"/>
        <v>2670</v>
      </c>
      <c r="J358" s="905">
        <v>22588334</v>
      </c>
    </row>
    <row r="359" spans="1:10" ht="24.95" customHeight="1">
      <c r="A359" s="905">
        <v>344</v>
      </c>
      <c r="B359" s="950" t="s">
        <v>2970</v>
      </c>
      <c r="C359" s="993">
        <v>2016</v>
      </c>
      <c r="D359" s="993">
        <v>2016</v>
      </c>
      <c r="E359" s="906" t="s">
        <v>183</v>
      </c>
      <c r="F359" s="905">
        <v>8782.7000000000007</v>
      </c>
      <c r="G359" s="906">
        <v>1462</v>
      </c>
      <c r="H359" s="905">
        <v>12840381</v>
      </c>
      <c r="I359" s="906">
        <f t="shared" si="9"/>
        <v>1462</v>
      </c>
      <c r="J359" s="905">
        <v>12840381</v>
      </c>
    </row>
    <row r="360" spans="1:10" ht="24.95" customHeight="1">
      <c r="A360" s="905">
        <v>345</v>
      </c>
      <c r="B360" s="950" t="s">
        <v>2971</v>
      </c>
      <c r="C360" s="993">
        <v>2017</v>
      </c>
      <c r="D360" s="993">
        <v>2017</v>
      </c>
      <c r="E360" s="906" t="s">
        <v>183</v>
      </c>
      <c r="F360" s="905">
        <v>6620.2</v>
      </c>
      <c r="G360" s="986">
        <v>957</v>
      </c>
      <c r="H360" s="905">
        <v>6335579</v>
      </c>
      <c r="I360" s="906">
        <f t="shared" si="9"/>
        <v>957</v>
      </c>
      <c r="J360" s="905">
        <v>6335579</v>
      </c>
    </row>
    <row r="361" spans="1:10" ht="24.95" customHeight="1">
      <c r="A361" s="905">
        <v>346</v>
      </c>
      <c r="B361" s="950" t="s">
        <v>2972</v>
      </c>
      <c r="C361" s="993">
        <v>2017</v>
      </c>
      <c r="D361" s="993">
        <v>2017</v>
      </c>
      <c r="E361" s="906" t="s">
        <v>183</v>
      </c>
      <c r="F361" s="905">
        <v>3763.5</v>
      </c>
      <c r="G361" s="906">
        <v>1269</v>
      </c>
      <c r="H361" s="905">
        <v>4775882</v>
      </c>
      <c r="I361" s="906">
        <f t="shared" si="9"/>
        <v>1269</v>
      </c>
      <c r="J361" s="905">
        <v>4775882</v>
      </c>
    </row>
    <row r="362" spans="1:10" ht="24.95" customHeight="1">
      <c r="A362" s="905">
        <v>347</v>
      </c>
      <c r="B362" s="950" t="s">
        <v>2973</v>
      </c>
      <c r="C362" s="993">
        <v>1965</v>
      </c>
      <c r="D362" s="993">
        <v>1997</v>
      </c>
      <c r="E362" s="906" t="s">
        <v>12</v>
      </c>
      <c r="F362" s="905">
        <f>1000*266.9</f>
        <v>266900</v>
      </c>
      <c r="G362" s="906">
        <v>1</v>
      </c>
      <c r="H362" s="905">
        <f t="shared" si="10"/>
        <v>266900</v>
      </c>
      <c r="I362" s="906">
        <f t="shared" si="9"/>
        <v>1</v>
      </c>
      <c r="J362" s="905">
        <f t="shared" ref="J362:J378" si="11">F362*G362</f>
        <v>266900</v>
      </c>
    </row>
    <row r="363" spans="1:10" ht="24.95" customHeight="1">
      <c r="A363" s="905">
        <v>348</v>
      </c>
      <c r="B363" s="950" t="s">
        <v>2974</v>
      </c>
      <c r="C363" s="993">
        <v>1997</v>
      </c>
      <c r="D363" s="993">
        <v>1997</v>
      </c>
      <c r="E363" s="906" t="s">
        <v>2860</v>
      </c>
      <c r="F363" s="905">
        <v>3340.8</v>
      </c>
      <c r="G363" s="906">
        <v>12000</v>
      </c>
      <c r="H363" s="905">
        <v>40089600</v>
      </c>
      <c r="I363" s="906">
        <f t="shared" si="9"/>
        <v>12000</v>
      </c>
      <c r="J363" s="905">
        <v>40089600</v>
      </c>
    </row>
    <row r="364" spans="1:10" ht="24.95" customHeight="1">
      <c r="A364" s="905">
        <v>349</v>
      </c>
      <c r="B364" s="950" t="s">
        <v>2975</v>
      </c>
      <c r="C364" s="993">
        <v>1991</v>
      </c>
      <c r="D364" s="993">
        <v>1997</v>
      </c>
      <c r="E364" s="906" t="s">
        <v>2860</v>
      </c>
      <c r="F364" s="905">
        <v>2649.6</v>
      </c>
      <c r="G364" s="906">
        <v>5000</v>
      </c>
      <c r="H364" s="905">
        <v>13248000</v>
      </c>
      <c r="I364" s="906">
        <f t="shared" si="9"/>
        <v>5000</v>
      </c>
      <c r="J364" s="905">
        <v>13248000</v>
      </c>
    </row>
    <row r="365" spans="1:10" ht="24.95" customHeight="1">
      <c r="A365" s="905">
        <v>350</v>
      </c>
      <c r="B365" s="950" t="s">
        <v>2976</v>
      </c>
      <c r="C365" s="993">
        <v>1997</v>
      </c>
      <c r="D365" s="993">
        <v>1997</v>
      </c>
      <c r="E365" s="906" t="s">
        <v>2860</v>
      </c>
      <c r="F365" s="905">
        <v>3340.8</v>
      </c>
      <c r="G365" s="906">
        <v>12500</v>
      </c>
      <c r="H365" s="905">
        <v>41760000</v>
      </c>
      <c r="I365" s="906">
        <f t="shared" si="9"/>
        <v>12500</v>
      </c>
      <c r="J365" s="905">
        <v>41760000</v>
      </c>
    </row>
    <row r="366" spans="1:10" ht="24.95" customHeight="1">
      <c r="A366" s="905">
        <v>351</v>
      </c>
      <c r="B366" s="950" t="s">
        <v>2977</v>
      </c>
      <c r="C366" s="993">
        <v>1965</v>
      </c>
      <c r="D366" s="993">
        <v>1997</v>
      </c>
      <c r="E366" s="906" t="s">
        <v>2860</v>
      </c>
      <c r="F366" s="905">
        <v>3340.8</v>
      </c>
      <c r="G366" s="906">
        <v>1510</v>
      </c>
      <c r="H366" s="905">
        <v>5044608</v>
      </c>
      <c r="I366" s="906">
        <f t="shared" si="9"/>
        <v>1510</v>
      </c>
      <c r="J366" s="905">
        <v>5044608</v>
      </c>
    </row>
    <row r="367" spans="1:10" ht="24.95" customHeight="1">
      <c r="A367" s="905">
        <v>352</v>
      </c>
      <c r="B367" s="950" t="s">
        <v>2978</v>
      </c>
      <c r="C367" s="993">
        <v>1965</v>
      </c>
      <c r="D367" s="993">
        <v>1997</v>
      </c>
      <c r="E367" s="906" t="s">
        <v>12</v>
      </c>
      <c r="F367" s="905">
        <f>1000*32.05</f>
        <v>32049.999999999996</v>
      </c>
      <c r="G367" s="906">
        <v>2</v>
      </c>
      <c r="H367" s="905">
        <f t="shared" si="10"/>
        <v>64099.999999999993</v>
      </c>
      <c r="I367" s="906">
        <f t="shared" si="9"/>
        <v>2</v>
      </c>
      <c r="J367" s="905">
        <f t="shared" si="11"/>
        <v>64099.999999999993</v>
      </c>
    </row>
    <row r="368" spans="1:10" ht="24.95" customHeight="1">
      <c r="A368" s="905">
        <v>353</v>
      </c>
      <c r="B368" s="950" t="s">
        <v>2979</v>
      </c>
      <c r="C368" s="993">
        <v>1965</v>
      </c>
      <c r="D368" s="993">
        <v>1997</v>
      </c>
      <c r="E368" s="906" t="s">
        <v>12</v>
      </c>
      <c r="F368" s="905">
        <f>1000*52.6</f>
        <v>52600</v>
      </c>
      <c r="G368" s="906">
        <v>2</v>
      </c>
      <c r="H368" s="905">
        <f t="shared" si="10"/>
        <v>105200</v>
      </c>
      <c r="I368" s="906">
        <f t="shared" si="9"/>
        <v>2</v>
      </c>
      <c r="J368" s="905">
        <f t="shared" si="11"/>
        <v>105200</v>
      </c>
    </row>
    <row r="369" spans="1:10" ht="24.95" customHeight="1">
      <c r="A369" s="905">
        <v>354</v>
      </c>
      <c r="B369" s="950" t="s">
        <v>2980</v>
      </c>
      <c r="C369" s="993">
        <v>1973</v>
      </c>
      <c r="D369" s="993">
        <v>1997</v>
      </c>
      <c r="E369" s="906" t="s">
        <v>2860</v>
      </c>
      <c r="F369" s="905">
        <v>11750.8</v>
      </c>
      <c r="G369" s="906">
        <v>925</v>
      </c>
      <c r="H369" s="905">
        <v>10869490</v>
      </c>
      <c r="I369" s="906">
        <f t="shared" si="9"/>
        <v>925</v>
      </c>
      <c r="J369" s="905">
        <v>10869490</v>
      </c>
    </row>
    <row r="370" spans="1:10" ht="24.95" customHeight="1">
      <c r="A370" s="905">
        <v>355</v>
      </c>
      <c r="B370" s="950" t="s">
        <v>2981</v>
      </c>
      <c r="C370" s="993">
        <v>1970</v>
      </c>
      <c r="D370" s="993">
        <v>1997</v>
      </c>
      <c r="E370" s="906" t="s">
        <v>12</v>
      </c>
      <c r="F370" s="905">
        <f>1000*975</f>
        <v>975000</v>
      </c>
      <c r="G370" s="906">
        <v>2</v>
      </c>
      <c r="H370" s="905">
        <f t="shared" si="10"/>
        <v>1950000</v>
      </c>
      <c r="I370" s="906">
        <f t="shared" si="9"/>
        <v>2</v>
      </c>
      <c r="J370" s="905">
        <f t="shared" si="11"/>
        <v>1950000</v>
      </c>
    </row>
    <row r="371" spans="1:10" ht="24.95" customHeight="1">
      <c r="A371" s="905">
        <v>356</v>
      </c>
      <c r="B371" s="950" t="s">
        <v>2982</v>
      </c>
      <c r="C371" s="993">
        <v>1965</v>
      </c>
      <c r="D371" s="993">
        <v>1997</v>
      </c>
      <c r="E371" s="906" t="s">
        <v>311</v>
      </c>
      <c r="F371" s="905"/>
      <c r="G371" s="906">
        <v>9.5</v>
      </c>
      <c r="H371" s="905">
        <f t="shared" si="10"/>
        <v>0</v>
      </c>
      <c r="I371" s="906">
        <f t="shared" si="9"/>
        <v>9.5</v>
      </c>
      <c r="J371" s="905">
        <f t="shared" si="11"/>
        <v>0</v>
      </c>
    </row>
    <row r="372" spans="1:10" ht="24.95" customHeight="1">
      <c r="A372" s="905">
        <v>357</v>
      </c>
      <c r="B372" s="950" t="s">
        <v>2983</v>
      </c>
      <c r="C372" s="993">
        <v>1965</v>
      </c>
      <c r="D372" s="993">
        <v>1997</v>
      </c>
      <c r="E372" s="906" t="s">
        <v>761</v>
      </c>
      <c r="F372" s="905">
        <v>3314.2</v>
      </c>
      <c r="G372" s="906">
        <v>5650</v>
      </c>
      <c r="H372" s="905">
        <v>19741230</v>
      </c>
      <c r="I372" s="906">
        <f t="shared" si="9"/>
        <v>5650</v>
      </c>
      <c r="J372" s="905">
        <v>19741230</v>
      </c>
    </row>
    <row r="373" spans="1:10" ht="24.95" customHeight="1">
      <c r="A373" s="905">
        <v>358</v>
      </c>
      <c r="B373" s="950" t="s">
        <v>2984</v>
      </c>
      <c r="C373" s="993">
        <v>2017</v>
      </c>
      <c r="D373" s="993">
        <v>2017</v>
      </c>
      <c r="E373" s="906" t="s">
        <v>2860</v>
      </c>
      <c r="F373" s="905">
        <f>1000*1.309</f>
        <v>1309</v>
      </c>
      <c r="G373" s="906">
        <v>5728</v>
      </c>
      <c r="H373" s="905">
        <f t="shared" si="10"/>
        <v>7497952</v>
      </c>
      <c r="I373" s="906">
        <f t="shared" si="9"/>
        <v>5728</v>
      </c>
      <c r="J373" s="905">
        <f t="shared" si="11"/>
        <v>7497952</v>
      </c>
    </row>
    <row r="374" spans="1:10" ht="24.95" customHeight="1">
      <c r="A374" s="905">
        <v>359</v>
      </c>
      <c r="B374" s="950" t="s">
        <v>2984</v>
      </c>
      <c r="C374" s="993">
        <v>2017</v>
      </c>
      <c r="D374" s="993">
        <v>2017</v>
      </c>
      <c r="E374" s="906" t="s">
        <v>2860</v>
      </c>
      <c r="F374" s="905">
        <v>10878</v>
      </c>
      <c r="G374" s="906">
        <v>2418</v>
      </c>
      <c r="H374" s="905">
        <v>26303004</v>
      </c>
      <c r="I374" s="906">
        <f t="shared" si="9"/>
        <v>2418</v>
      </c>
      <c r="J374" s="905">
        <v>26303004</v>
      </c>
    </row>
    <row r="375" spans="1:10" ht="24.95" customHeight="1">
      <c r="A375" s="905">
        <v>360</v>
      </c>
      <c r="B375" s="950" t="s">
        <v>2985</v>
      </c>
      <c r="C375" s="993">
        <v>1985</v>
      </c>
      <c r="D375" s="993">
        <v>2002</v>
      </c>
      <c r="E375" s="906" t="s">
        <v>183</v>
      </c>
      <c r="F375" s="905">
        <f>1000*577.2</f>
        <v>577200</v>
      </c>
      <c r="G375" s="906">
        <v>1</v>
      </c>
      <c r="H375" s="905">
        <f t="shared" si="10"/>
        <v>577200</v>
      </c>
      <c r="I375" s="906">
        <f t="shared" si="9"/>
        <v>1</v>
      </c>
      <c r="J375" s="905">
        <f t="shared" si="11"/>
        <v>577200</v>
      </c>
    </row>
    <row r="376" spans="1:10" ht="24.95" customHeight="1">
      <c r="A376" s="905">
        <v>361</v>
      </c>
      <c r="B376" s="950" t="s">
        <v>2986</v>
      </c>
      <c r="C376" s="993"/>
      <c r="D376" s="993">
        <v>2018</v>
      </c>
      <c r="E376" s="906" t="s">
        <v>2860</v>
      </c>
      <c r="F376" s="905">
        <v>985280</v>
      </c>
      <c r="G376" s="906">
        <v>1</v>
      </c>
      <c r="H376" s="905">
        <f t="shared" si="10"/>
        <v>985280</v>
      </c>
      <c r="I376" s="906">
        <f t="shared" si="9"/>
        <v>1</v>
      </c>
      <c r="J376" s="905">
        <f t="shared" si="11"/>
        <v>985280</v>
      </c>
    </row>
    <row r="377" spans="1:10" ht="24.95" customHeight="1">
      <c r="A377" s="905">
        <v>362</v>
      </c>
      <c r="B377" s="950" t="s">
        <v>2854</v>
      </c>
      <c r="C377" s="993"/>
      <c r="D377" s="993">
        <v>2018</v>
      </c>
      <c r="E377" s="906" t="s">
        <v>183</v>
      </c>
      <c r="F377" s="905">
        <v>2536</v>
      </c>
      <c r="G377" s="906">
        <v>4995</v>
      </c>
      <c r="H377" s="905">
        <v>12667620</v>
      </c>
      <c r="I377" s="906">
        <f t="shared" si="9"/>
        <v>4995</v>
      </c>
      <c r="J377" s="905">
        <v>12667620</v>
      </c>
    </row>
    <row r="378" spans="1:10" ht="24.95" customHeight="1">
      <c r="A378" s="905">
        <v>363</v>
      </c>
      <c r="B378" s="875" t="s">
        <v>2804</v>
      </c>
      <c r="C378" s="892"/>
      <c r="D378" s="877">
        <v>2018</v>
      </c>
      <c r="E378" s="878" t="s">
        <v>12</v>
      </c>
      <c r="F378" s="880">
        <v>20148.75</v>
      </c>
      <c r="G378" s="877">
        <v>120</v>
      </c>
      <c r="H378" s="880">
        <v>2417850</v>
      </c>
      <c r="I378" s="906">
        <f t="shared" si="9"/>
        <v>120</v>
      </c>
      <c r="J378" s="905">
        <f t="shared" si="11"/>
        <v>2417850</v>
      </c>
    </row>
    <row r="379" spans="1:10" ht="24.95" customHeight="1">
      <c r="A379" s="905">
        <v>364</v>
      </c>
      <c r="B379" s="950" t="s">
        <v>2855</v>
      </c>
      <c r="C379" s="993"/>
      <c r="D379" s="993">
        <v>2018</v>
      </c>
      <c r="E379" s="906" t="s">
        <v>183</v>
      </c>
      <c r="F379" s="905">
        <v>1820</v>
      </c>
      <c r="G379" s="906">
        <v>6500</v>
      </c>
      <c r="H379" s="905">
        <f t="shared" si="10"/>
        <v>11830000</v>
      </c>
      <c r="I379" s="906">
        <v>6500</v>
      </c>
      <c r="J379" s="905">
        <v>11830000</v>
      </c>
    </row>
    <row r="380" spans="1:10" ht="24.95" customHeight="1">
      <c r="A380" s="905">
        <v>365</v>
      </c>
      <c r="B380" s="950" t="s">
        <v>2856</v>
      </c>
      <c r="C380" s="993">
        <v>2019</v>
      </c>
      <c r="D380" s="993">
        <v>2019</v>
      </c>
      <c r="E380" s="906" t="s">
        <v>12</v>
      </c>
      <c r="F380" s="905">
        <v>44000</v>
      </c>
      <c r="G380" s="906">
        <v>11</v>
      </c>
      <c r="H380" s="905">
        <v>484000</v>
      </c>
      <c r="I380" s="906">
        <v>11</v>
      </c>
      <c r="J380" s="905">
        <v>484000</v>
      </c>
    </row>
    <row r="381" spans="1:10" ht="24.95" customHeight="1">
      <c r="A381" s="905">
        <v>366</v>
      </c>
      <c r="B381" s="950" t="s">
        <v>2987</v>
      </c>
      <c r="C381" s="993"/>
      <c r="D381" s="993">
        <v>2019</v>
      </c>
      <c r="E381" s="906" t="s">
        <v>12</v>
      </c>
      <c r="F381" s="905">
        <v>50000</v>
      </c>
      <c r="G381" s="906">
        <v>4</v>
      </c>
      <c r="H381" s="905">
        <v>200000</v>
      </c>
      <c r="I381" s="906">
        <v>4</v>
      </c>
      <c r="J381" s="905">
        <v>200000</v>
      </c>
    </row>
    <row r="382" spans="1:10" ht="24.95" customHeight="1">
      <c r="A382" s="905">
        <v>367</v>
      </c>
      <c r="B382" s="950" t="s">
        <v>2988</v>
      </c>
      <c r="C382" s="993"/>
      <c r="D382" s="993">
        <v>2019</v>
      </c>
      <c r="E382" s="906" t="s">
        <v>2860</v>
      </c>
      <c r="F382" s="905">
        <v>7411.9</v>
      </c>
      <c r="G382" s="906">
        <v>3842</v>
      </c>
      <c r="H382" s="905">
        <v>28476540</v>
      </c>
      <c r="I382" s="906">
        <v>3842</v>
      </c>
      <c r="J382" s="905">
        <v>28476540</v>
      </c>
    </row>
    <row r="383" spans="1:10" ht="24.95" customHeight="1">
      <c r="A383" s="905">
        <v>368</v>
      </c>
      <c r="B383" s="950" t="s">
        <v>2854</v>
      </c>
      <c r="C383" s="993"/>
      <c r="D383" s="993">
        <v>2019</v>
      </c>
      <c r="E383" s="906" t="s">
        <v>183</v>
      </c>
      <c r="F383" s="905">
        <v>4522.76</v>
      </c>
      <c r="G383" s="906">
        <v>3285.6</v>
      </c>
      <c r="H383" s="905">
        <v>14860100</v>
      </c>
      <c r="I383" s="906">
        <v>3285.6</v>
      </c>
      <c r="J383" s="905">
        <v>14860100</v>
      </c>
    </row>
    <row r="384" spans="1:10" ht="24.95" customHeight="1">
      <c r="A384" s="905">
        <v>369</v>
      </c>
      <c r="B384" s="950" t="s">
        <v>2855</v>
      </c>
      <c r="C384" s="993">
        <v>2018</v>
      </c>
      <c r="D384" s="993">
        <v>2019</v>
      </c>
      <c r="E384" s="906" t="s">
        <v>183</v>
      </c>
      <c r="F384" s="905">
        <v>1674</v>
      </c>
      <c r="G384" s="906">
        <v>2627</v>
      </c>
      <c r="H384" s="905">
        <v>4397598</v>
      </c>
      <c r="I384" s="906">
        <v>2627</v>
      </c>
      <c r="J384" s="905">
        <v>4397598</v>
      </c>
    </row>
    <row r="385" spans="1:10" ht="24.95" customHeight="1">
      <c r="A385" s="905">
        <v>370</v>
      </c>
      <c r="B385" s="950" t="s">
        <v>2855</v>
      </c>
      <c r="C385" s="993"/>
      <c r="D385" s="993">
        <v>2019</v>
      </c>
      <c r="E385" s="906" t="s">
        <v>183</v>
      </c>
      <c r="F385" s="905">
        <v>2496</v>
      </c>
      <c r="G385" s="906">
        <v>7454</v>
      </c>
      <c r="H385" s="905">
        <v>18605200</v>
      </c>
      <c r="I385" s="906">
        <v>7454</v>
      </c>
      <c r="J385" s="905">
        <v>18605200</v>
      </c>
    </row>
    <row r="386" spans="1:10" ht="24.95" customHeight="1">
      <c r="A386" s="905">
        <v>371</v>
      </c>
      <c r="B386" s="950" t="s">
        <v>2989</v>
      </c>
      <c r="C386" s="993"/>
      <c r="D386" s="993">
        <v>2019</v>
      </c>
      <c r="E386" s="906" t="s">
        <v>2860</v>
      </c>
      <c r="F386" s="905">
        <v>8845.9500000000007</v>
      </c>
      <c r="G386" s="906">
        <v>699</v>
      </c>
      <c r="H386" s="905">
        <v>6183320</v>
      </c>
      <c r="I386" s="906">
        <v>699</v>
      </c>
      <c r="J386" s="905">
        <v>6183320</v>
      </c>
    </row>
    <row r="387" spans="1:10" ht="24.95" customHeight="1">
      <c r="A387" s="905">
        <v>372</v>
      </c>
      <c r="B387" s="950" t="s">
        <v>2990</v>
      </c>
      <c r="C387" s="993"/>
      <c r="D387" s="993">
        <v>2019</v>
      </c>
      <c r="E387" s="906" t="s">
        <v>2860</v>
      </c>
      <c r="F387" s="905">
        <v>37974</v>
      </c>
      <c r="G387" s="906">
        <v>1414</v>
      </c>
      <c r="H387" s="905">
        <v>53695360</v>
      </c>
      <c r="I387" s="906">
        <v>1414</v>
      </c>
      <c r="J387" s="905">
        <v>53695360</v>
      </c>
    </row>
    <row r="388" spans="1:10" ht="24.95" customHeight="1">
      <c r="A388" s="905">
        <v>373</v>
      </c>
      <c r="B388" s="950" t="s">
        <v>2991</v>
      </c>
      <c r="C388" s="993"/>
      <c r="D388" s="993">
        <v>2019</v>
      </c>
      <c r="E388" s="906" t="s">
        <v>2860</v>
      </c>
      <c r="F388" s="905">
        <v>3358</v>
      </c>
      <c r="G388" s="906">
        <v>2751.4</v>
      </c>
      <c r="H388" s="905">
        <v>9240000</v>
      </c>
      <c r="I388" s="906">
        <v>2751.4</v>
      </c>
      <c r="J388" s="905">
        <v>9240000</v>
      </c>
    </row>
    <row r="389" spans="1:10" ht="24.95" customHeight="1">
      <c r="A389" s="905">
        <v>374</v>
      </c>
      <c r="B389" s="950" t="s">
        <v>2992</v>
      </c>
      <c r="C389" s="993"/>
      <c r="D389" s="993">
        <v>2019</v>
      </c>
      <c r="E389" s="906" t="s">
        <v>183</v>
      </c>
      <c r="F389" s="905">
        <v>1100</v>
      </c>
      <c r="G389" s="906">
        <v>682</v>
      </c>
      <c r="H389" s="905">
        <v>750200</v>
      </c>
      <c r="I389" s="906">
        <v>682</v>
      </c>
      <c r="J389" s="905">
        <v>750200</v>
      </c>
    </row>
    <row r="390" spans="1:10" ht="24.95" customHeight="1">
      <c r="A390" s="905">
        <v>375</v>
      </c>
      <c r="B390" s="950" t="s">
        <v>2993</v>
      </c>
      <c r="C390" s="993"/>
      <c r="D390" s="993">
        <v>2019</v>
      </c>
      <c r="E390" s="906" t="s">
        <v>2860</v>
      </c>
      <c r="F390" s="905">
        <v>2465</v>
      </c>
      <c r="G390" s="906">
        <v>18</v>
      </c>
      <c r="H390" s="905">
        <v>44370</v>
      </c>
      <c r="I390" s="906">
        <v>18</v>
      </c>
      <c r="J390" s="905">
        <v>44370</v>
      </c>
    </row>
    <row r="391" spans="1:10" ht="24.95" customHeight="1">
      <c r="A391" s="905">
        <v>376</v>
      </c>
      <c r="B391" s="950" t="s">
        <v>2854</v>
      </c>
      <c r="C391" s="993"/>
      <c r="D391" s="993">
        <v>2020</v>
      </c>
      <c r="E391" s="906" t="s">
        <v>183</v>
      </c>
      <c r="F391" s="905">
        <v>7671.5</v>
      </c>
      <c r="G391" s="906">
        <v>2500</v>
      </c>
      <c r="H391" s="905">
        <v>19179000</v>
      </c>
      <c r="I391" s="906">
        <v>2500</v>
      </c>
      <c r="J391" s="905">
        <v>19179000</v>
      </c>
    </row>
    <row r="392" spans="1:10" ht="27" customHeight="1">
      <c r="A392" s="905">
        <v>377</v>
      </c>
      <c r="B392" s="950" t="s">
        <v>2855</v>
      </c>
      <c r="C392" s="993"/>
      <c r="D392" s="993">
        <v>2020</v>
      </c>
      <c r="E392" s="906" t="s">
        <v>183</v>
      </c>
      <c r="F392" s="905">
        <v>2511.6</v>
      </c>
      <c r="G392" s="906">
        <v>7080</v>
      </c>
      <c r="H392" s="905">
        <v>17782100</v>
      </c>
      <c r="I392" s="906">
        <v>7080</v>
      </c>
      <c r="J392" s="905">
        <v>17782100</v>
      </c>
    </row>
    <row r="393" spans="1:10" ht="13.5" customHeight="1">
      <c r="A393" s="905">
        <v>378</v>
      </c>
      <c r="B393" s="950" t="s">
        <v>2994</v>
      </c>
      <c r="C393" s="993"/>
      <c r="D393" s="993">
        <v>2020</v>
      </c>
      <c r="E393" s="906" t="s">
        <v>2860</v>
      </c>
      <c r="F393" s="905">
        <v>9341.7000000000007</v>
      </c>
      <c r="G393" s="906">
        <v>3235</v>
      </c>
      <c r="H393" s="905">
        <v>30220422</v>
      </c>
      <c r="I393" s="906">
        <v>3235</v>
      </c>
      <c r="J393" s="905">
        <v>30220422</v>
      </c>
    </row>
    <row r="394" spans="1:10" ht="17.25" customHeight="1">
      <c r="A394" s="905">
        <v>379</v>
      </c>
      <c r="B394" s="950" t="s">
        <v>2856</v>
      </c>
      <c r="C394" s="993"/>
      <c r="D394" s="993">
        <v>2020</v>
      </c>
      <c r="E394" s="906" t="s">
        <v>12</v>
      </c>
      <c r="F394" s="905">
        <v>44500</v>
      </c>
      <c r="G394" s="906">
        <v>13</v>
      </c>
      <c r="H394" s="907">
        <v>578500</v>
      </c>
      <c r="I394" s="906">
        <v>13</v>
      </c>
      <c r="J394" s="907">
        <v>578500</v>
      </c>
    </row>
    <row r="395" spans="1:10" ht="18.75" customHeight="1">
      <c r="A395" s="905">
        <v>380</v>
      </c>
      <c r="B395" s="950" t="s">
        <v>2995</v>
      </c>
      <c r="C395" s="993">
        <v>2020</v>
      </c>
      <c r="D395" s="993">
        <v>2021</v>
      </c>
      <c r="E395" s="906" t="s">
        <v>2860</v>
      </c>
      <c r="F395" s="905">
        <v>97940</v>
      </c>
      <c r="G395" s="906">
        <v>2558</v>
      </c>
      <c r="H395" s="907">
        <v>245535697</v>
      </c>
      <c r="I395" s="906">
        <v>2558</v>
      </c>
      <c r="J395" s="907">
        <v>245535697</v>
      </c>
    </row>
    <row r="396" spans="1:10" ht="18.75" customHeight="1">
      <c r="A396" s="905">
        <v>381</v>
      </c>
      <c r="B396" s="950" t="s">
        <v>2996</v>
      </c>
      <c r="C396" s="993"/>
      <c r="D396" s="993">
        <v>2020</v>
      </c>
      <c r="E396" s="906" t="s">
        <v>12</v>
      </c>
      <c r="F396" s="905">
        <v>235400</v>
      </c>
      <c r="G396" s="906">
        <v>1</v>
      </c>
      <c r="H396" s="907">
        <v>235400</v>
      </c>
      <c r="I396" s="906">
        <v>1</v>
      </c>
      <c r="J396" s="907">
        <v>235400</v>
      </c>
    </row>
    <row r="397" spans="1:10" ht="18.75" customHeight="1">
      <c r="A397" s="905">
        <v>382</v>
      </c>
      <c r="B397" s="950" t="s">
        <v>2997</v>
      </c>
      <c r="C397" s="993"/>
      <c r="D397" s="993">
        <v>2021</v>
      </c>
      <c r="E397" s="906" t="s">
        <v>2886</v>
      </c>
      <c r="F397" s="905">
        <v>3597260</v>
      </c>
      <c r="G397" s="906">
        <v>2.8</v>
      </c>
      <c r="H397" s="907">
        <v>10072327</v>
      </c>
      <c r="I397" s="906">
        <v>2.8</v>
      </c>
      <c r="J397" s="907">
        <v>10072327</v>
      </c>
    </row>
    <row r="398" spans="1:10" ht="18.75" customHeight="1">
      <c r="A398" s="905">
        <v>383</v>
      </c>
      <c r="B398" s="900" t="s">
        <v>2893</v>
      </c>
      <c r="C398" s="946"/>
      <c r="D398" s="946">
        <v>2021</v>
      </c>
      <c r="E398" s="903" t="s">
        <v>12</v>
      </c>
      <c r="F398" s="902">
        <v>56900</v>
      </c>
      <c r="G398" s="903">
        <v>30</v>
      </c>
      <c r="H398" s="908">
        <v>1707000</v>
      </c>
      <c r="I398" s="903">
        <v>30</v>
      </c>
      <c r="J398" s="908">
        <v>1707000</v>
      </c>
    </row>
    <row r="399" spans="1:10" ht="21.75" customHeight="1">
      <c r="A399" s="905">
        <v>384</v>
      </c>
      <c r="B399" s="900" t="s">
        <v>2899</v>
      </c>
      <c r="C399" s="946"/>
      <c r="D399" s="946">
        <v>2021</v>
      </c>
      <c r="E399" s="903" t="s">
        <v>183</v>
      </c>
      <c r="F399" s="902">
        <v>5440</v>
      </c>
      <c r="G399" s="903">
        <v>5326</v>
      </c>
      <c r="H399" s="908">
        <v>28977894</v>
      </c>
      <c r="I399" s="903">
        <v>5326</v>
      </c>
      <c r="J399" s="908">
        <v>28977894</v>
      </c>
    </row>
    <row r="400" spans="1:10" ht="18" customHeight="1">
      <c r="A400" s="905">
        <v>385</v>
      </c>
      <c r="B400" s="950" t="s">
        <v>2998</v>
      </c>
      <c r="C400" s="978"/>
      <c r="D400" s="986">
        <v>2021</v>
      </c>
      <c r="E400" s="986" t="s">
        <v>183</v>
      </c>
      <c r="F400" s="905">
        <v>8591</v>
      </c>
      <c r="G400" s="986">
        <v>8025</v>
      </c>
      <c r="H400" s="907">
        <v>68943877</v>
      </c>
      <c r="I400" s="986">
        <v>8025</v>
      </c>
      <c r="J400" s="907">
        <v>68943877</v>
      </c>
    </row>
    <row r="401" spans="1:10">
      <c r="A401" s="905">
        <v>386</v>
      </c>
      <c r="B401" s="900" t="s">
        <v>2999</v>
      </c>
      <c r="C401" s="946"/>
      <c r="D401" s="946">
        <v>2021</v>
      </c>
      <c r="E401" s="903" t="s">
        <v>12</v>
      </c>
      <c r="F401" s="902">
        <v>78338</v>
      </c>
      <c r="G401" s="903">
        <v>8</v>
      </c>
      <c r="H401" s="908">
        <v>626704</v>
      </c>
      <c r="I401" s="903">
        <v>8</v>
      </c>
      <c r="J401" s="908">
        <v>626704</v>
      </c>
    </row>
    <row r="402" spans="1:10" ht="25.5">
      <c r="A402" s="905">
        <v>387</v>
      </c>
      <c r="B402" s="950" t="s">
        <v>3000</v>
      </c>
      <c r="C402" s="986">
        <v>2021</v>
      </c>
      <c r="D402" s="986">
        <v>2022</v>
      </c>
      <c r="E402" s="986" t="s">
        <v>183</v>
      </c>
      <c r="F402" s="905">
        <v>2928</v>
      </c>
      <c r="G402" s="986">
        <v>1502</v>
      </c>
      <c r="H402" s="907">
        <v>4398063</v>
      </c>
      <c r="I402" s="986">
        <v>1502</v>
      </c>
      <c r="J402" s="907">
        <v>4398063</v>
      </c>
    </row>
    <row r="403" spans="1:10">
      <c r="A403" s="905">
        <v>388</v>
      </c>
      <c r="B403" s="950" t="s">
        <v>2833</v>
      </c>
      <c r="C403" s="978"/>
      <c r="D403" s="986">
        <v>2021</v>
      </c>
      <c r="E403" s="986" t="s">
        <v>12</v>
      </c>
      <c r="F403" s="905">
        <v>185000</v>
      </c>
      <c r="G403" s="986">
        <v>1</v>
      </c>
      <c r="H403" s="907">
        <v>185000</v>
      </c>
      <c r="I403" s="986">
        <v>1</v>
      </c>
      <c r="J403" s="907">
        <v>185000</v>
      </c>
    </row>
    <row r="404" spans="1:10">
      <c r="A404" s="905">
        <v>389</v>
      </c>
      <c r="B404" s="950" t="s">
        <v>3001</v>
      </c>
      <c r="C404" s="978"/>
      <c r="D404" s="986">
        <v>2021</v>
      </c>
      <c r="E404" s="986" t="s">
        <v>12</v>
      </c>
      <c r="F404" s="905">
        <v>4000000</v>
      </c>
      <c r="G404" s="986">
        <v>2</v>
      </c>
      <c r="H404" s="907">
        <v>8000000</v>
      </c>
      <c r="I404" s="986">
        <v>2</v>
      </c>
      <c r="J404" s="907">
        <v>8000000</v>
      </c>
    </row>
    <row r="405" spans="1:10" ht="25.5">
      <c r="A405" s="905">
        <v>390</v>
      </c>
      <c r="B405" s="950" t="s">
        <v>3002</v>
      </c>
      <c r="C405" s="978">
        <v>2021</v>
      </c>
      <c r="D405" s="986">
        <v>2022</v>
      </c>
      <c r="E405" s="986" t="s">
        <v>183</v>
      </c>
      <c r="F405" s="905">
        <v>9487</v>
      </c>
      <c r="G405" s="986">
        <v>9153</v>
      </c>
      <c r="H405" s="907">
        <v>86837467</v>
      </c>
      <c r="I405" s="986">
        <v>9153</v>
      </c>
      <c r="J405" s="907">
        <v>86837467</v>
      </c>
    </row>
    <row r="406" spans="1:10">
      <c r="A406" s="905">
        <v>391</v>
      </c>
      <c r="B406" s="950" t="s">
        <v>3003</v>
      </c>
      <c r="C406" s="978"/>
      <c r="D406" s="986">
        <v>2022</v>
      </c>
      <c r="E406" s="986" t="s">
        <v>2860</v>
      </c>
      <c r="F406" s="905">
        <v>44864</v>
      </c>
      <c r="G406" s="986">
        <v>825</v>
      </c>
      <c r="H406" s="907">
        <v>37012963</v>
      </c>
      <c r="I406" s="986">
        <v>825</v>
      </c>
      <c r="J406" s="907">
        <v>37012963</v>
      </c>
    </row>
    <row r="407" spans="1:10">
      <c r="A407" s="905">
        <v>392</v>
      </c>
      <c r="B407" s="950" t="s">
        <v>2854</v>
      </c>
      <c r="C407" s="978"/>
      <c r="D407" s="986">
        <v>2022</v>
      </c>
      <c r="E407" s="986" t="s">
        <v>2860</v>
      </c>
      <c r="F407" s="905">
        <v>6075</v>
      </c>
      <c r="G407" s="986">
        <v>3520</v>
      </c>
      <c r="H407" s="907">
        <v>21384750</v>
      </c>
      <c r="I407" s="986">
        <v>3520</v>
      </c>
      <c r="J407" s="907">
        <v>21384750</v>
      </c>
    </row>
    <row r="408" spans="1:10">
      <c r="A408" s="905">
        <v>393</v>
      </c>
      <c r="B408" s="950" t="s">
        <v>2909</v>
      </c>
      <c r="C408" s="978"/>
      <c r="D408" s="986">
        <v>2022</v>
      </c>
      <c r="E408" s="986" t="s">
        <v>12</v>
      </c>
      <c r="F408" s="905">
        <v>98207</v>
      </c>
      <c r="G408" s="986">
        <v>180</v>
      </c>
      <c r="H408" s="907">
        <v>17677260</v>
      </c>
      <c r="I408" s="986">
        <v>180</v>
      </c>
      <c r="J408" s="907">
        <v>17677260</v>
      </c>
    </row>
    <row r="409" spans="1:10" ht="25.5">
      <c r="A409" s="905">
        <v>394</v>
      </c>
      <c r="B409" s="950" t="s">
        <v>2911</v>
      </c>
      <c r="C409" s="978"/>
      <c r="D409" s="986">
        <v>2022</v>
      </c>
      <c r="E409" s="986" t="s">
        <v>12</v>
      </c>
      <c r="F409" s="905">
        <v>2804569</v>
      </c>
      <c r="G409" s="986">
        <v>4</v>
      </c>
      <c r="H409" s="907">
        <v>11218277</v>
      </c>
      <c r="I409" s="986">
        <v>4</v>
      </c>
      <c r="J409" s="907">
        <v>11218277</v>
      </c>
    </row>
    <row r="410" spans="1:10" ht="25.5">
      <c r="A410" s="905">
        <v>395</v>
      </c>
      <c r="B410" s="950" t="s">
        <v>2918</v>
      </c>
      <c r="C410" s="978"/>
      <c r="D410" s="986">
        <v>2023</v>
      </c>
      <c r="E410" s="986" t="s">
        <v>12</v>
      </c>
      <c r="F410" s="905">
        <v>25000</v>
      </c>
      <c r="G410" s="986">
        <v>1</v>
      </c>
      <c r="H410" s="907">
        <v>25000</v>
      </c>
      <c r="I410" s="986">
        <v>1</v>
      </c>
      <c r="J410" s="907">
        <v>25000</v>
      </c>
    </row>
    <row r="411" spans="1:10">
      <c r="A411" s="905">
        <v>396</v>
      </c>
      <c r="B411" s="950" t="s">
        <v>3171</v>
      </c>
      <c r="C411" s="978"/>
      <c r="D411" s="986">
        <v>2023</v>
      </c>
      <c r="E411" s="986" t="s">
        <v>2860</v>
      </c>
      <c r="F411" s="905">
        <v>5373</v>
      </c>
      <c r="G411" s="986">
        <v>3108</v>
      </c>
      <c r="H411" s="907">
        <v>16699596</v>
      </c>
      <c r="I411" s="986">
        <v>3108</v>
      </c>
      <c r="J411" s="907">
        <v>16699596</v>
      </c>
    </row>
    <row r="412" spans="1:10" ht="25.5">
      <c r="A412" s="905">
        <v>397</v>
      </c>
      <c r="B412" s="950" t="s">
        <v>2905</v>
      </c>
      <c r="C412" s="978"/>
      <c r="D412" s="986">
        <v>2023</v>
      </c>
      <c r="E412" s="986" t="s">
        <v>183</v>
      </c>
      <c r="F412" s="905">
        <v>2562</v>
      </c>
      <c r="G412" s="986">
        <v>9275</v>
      </c>
      <c r="H412" s="907">
        <v>23766175</v>
      </c>
      <c r="I412" s="986">
        <v>9275</v>
      </c>
      <c r="J412" s="907">
        <v>23766175</v>
      </c>
    </row>
    <row r="413" spans="1:10">
      <c r="A413" s="905">
        <v>398</v>
      </c>
      <c r="B413" s="950" t="s">
        <v>2852</v>
      </c>
      <c r="C413" s="978"/>
      <c r="D413" s="986">
        <v>2023</v>
      </c>
      <c r="E413" s="986" t="s">
        <v>183</v>
      </c>
      <c r="F413" s="905">
        <v>167.4</v>
      </c>
      <c r="G413" s="986">
        <v>1279</v>
      </c>
      <c r="H413" s="907">
        <v>214166</v>
      </c>
      <c r="I413" s="986">
        <v>1279</v>
      </c>
      <c r="J413" s="907">
        <v>214166</v>
      </c>
    </row>
    <row r="414" spans="1:10">
      <c r="A414" s="905">
        <v>399</v>
      </c>
      <c r="B414" s="950" t="s">
        <v>2854</v>
      </c>
      <c r="C414" s="978"/>
      <c r="D414" s="986">
        <v>2023</v>
      </c>
      <c r="E414" s="986" t="s">
        <v>183</v>
      </c>
      <c r="F414" s="905">
        <v>5420</v>
      </c>
      <c r="G414" s="986">
        <v>2908</v>
      </c>
      <c r="H414" s="907">
        <v>15928212</v>
      </c>
      <c r="I414" s="986">
        <v>2908</v>
      </c>
      <c r="J414" s="907">
        <v>15928212</v>
      </c>
    </row>
    <row r="415" spans="1:10" ht="16.5" customHeight="1">
      <c r="A415" s="905"/>
      <c r="B415" s="950"/>
      <c r="C415" s="993"/>
      <c r="D415" s="993"/>
      <c r="E415" s="906"/>
      <c r="F415" s="905"/>
      <c r="G415" s="999">
        <f>SUM(G347:G414)</f>
        <v>187137.3</v>
      </c>
      <c r="H415" s="999">
        <f>SUM(H347:H414)</f>
        <v>1270443695</v>
      </c>
      <c r="I415" s="999">
        <f>SUM(I347:I414)</f>
        <v>187137.3</v>
      </c>
      <c r="J415" s="999">
        <f>SUM(J347:J414)</f>
        <v>1270443695</v>
      </c>
    </row>
    <row r="416" spans="1:10" ht="24.95" customHeight="1">
      <c r="A416" s="1548" t="s">
        <v>2681</v>
      </c>
      <c r="B416" s="1548"/>
      <c r="C416" s="1548"/>
      <c r="D416" s="1548"/>
      <c r="E416" s="1548"/>
      <c r="F416" s="1548"/>
      <c r="G416" s="1548"/>
      <c r="H416" s="1548"/>
      <c r="I416" s="1548"/>
      <c r="J416" s="1548"/>
    </row>
    <row r="417" spans="1:10" ht="24.95" customHeight="1">
      <c r="A417" s="949">
        <v>400</v>
      </c>
      <c r="B417" s="1000" t="s">
        <v>3004</v>
      </c>
      <c r="C417" s="909"/>
      <c r="D417" s="909">
        <v>1996</v>
      </c>
      <c r="E417" s="909" t="s">
        <v>12</v>
      </c>
      <c r="F417" s="909">
        <v>80000</v>
      </c>
      <c r="G417" s="909">
        <v>1</v>
      </c>
      <c r="H417" s="909">
        <v>80000</v>
      </c>
      <c r="I417" s="909">
        <v>1</v>
      </c>
      <c r="J417" s="909">
        <v>80000</v>
      </c>
    </row>
    <row r="418" spans="1:10" ht="24.95" customHeight="1">
      <c r="A418" s="949">
        <v>401</v>
      </c>
      <c r="B418" s="1001" t="s">
        <v>3004</v>
      </c>
      <c r="C418" s="904"/>
      <c r="D418" s="904">
        <v>1997</v>
      </c>
      <c r="E418" s="904" t="s">
        <v>12</v>
      </c>
      <c r="F418" s="904">
        <v>88000</v>
      </c>
      <c r="G418" s="904">
        <v>1</v>
      </c>
      <c r="H418" s="904">
        <v>88000</v>
      </c>
      <c r="I418" s="904">
        <v>1</v>
      </c>
      <c r="J418" s="904">
        <v>88000</v>
      </c>
    </row>
    <row r="419" spans="1:10">
      <c r="A419" s="949">
        <v>402</v>
      </c>
      <c r="B419" s="1001" t="s">
        <v>3005</v>
      </c>
      <c r="C419" s="904">
        <v>1980</v>
      </c>
      <c r="D419" s="904">
        <v>1980</v>
      </c>
      <c r="E419" s="904" t="s">
        <v>3006</v>
      </c>
      <c r="F419" s="904">
        <v>1235</v>
      </c>
      <c r="G419" s="904">
        <v>110</v>
      </c>
      <c r="H419" s="904">
        <v>135850</v>
      </c>
      <c r="I419" s="904">
        <v>110</v>
      </c>
      <c r="J419" s="904">
        <v>135850</v>
      </c>
    </row>
    <row r="420" spans="1:10">
      <c r="A420" s="949">
        <v>403</v>
      </c>
      <c r="B420" s="1001" t="s">
        <v>3007</v>
      </c>
      <c r="C420" s="904">
        <v>1975</v>
      </c>
      <c r="D420" s="904">
        <v>1979</v>
      </c>
      <c r="E420" s="904" t="s">
        <v>2886</v>
      </c>
      <c r="F420" s="904">
        <v>1298.0999999999999</v>
      </c>
      <c r="G420" s="904">
        <v>4.74</v>
      </c>
      <c r="H420" s="904">
        <v>6153</v>
      </c>
      <c r="I420" s="904">
        <v>4.74</v>
      </c>
      <c r="J420" s="904">
        <v>6153</v>
      </c>
    </row>
    <row r="421" spans="1:10">
      <c r="A421" s="949">
        <v>404</v>
      </c>
      <c r="B421" s="1001" t="s">
        <v>3008</v>
      </c>
      <c r="C421" s="904">
        <v>1830</v>
      </c>
      <c r="D421" s="904">
        <v>1835</v>
      </c>
      <c r="E421" s="904" t="s">
        <v>2886</v>
      </c>
      <c r="F421" s="904">
        <v>7913.8</v>
      </c>
      <c r="G421" s="904">
        <v>2.6</v>
      </c>
      <c r="H421" s="904">
        <v>20576</v>
      </c>
      <c r="I421" s="904">
        <v>2.6</v>
      </c>
      <c r="J421" s="904">
        <v>20576</v>
      </c>
    </row>
    <row r="422" spans="1:10">
      <c r="A422" s="949">
        <v>405</v>
      </c>
      <c r="B422" s="1001" t="s">
        <v>3009</v>
      </c>
      <c r="C422" s="904"/>
      <c r="D422" s="904">
        <v>1995</v>
      </c>
      <c r="E422" s="904" t="s">
        <v>3006</v>
      </c>
      <c r="F422" s="904">
        <v>3186</v>
      </c>
      <c r="G422" s="904">
        <v>34</v>
      </c>
      <c r="H422" s="904">
        <v>108324</v>
      </c>
      <c r="I422" s="904">
        <v>34</v>
      </c>
      <c r="J422" s="904">
        <v>108324</v>
      </c>
    </row>
    <row r="423" spans="1:10">
      <c r="A423" s="949">
        <v>406</v>
      </c>
      <c r="B423" s="1001" t="s">
        <v>3010</v>
      </c>
      <c r="C423" s="904"/>
      <c r="D423" s="904"/>
      <c r="E423" s="904"/>
      <c r="F423" s="904"/>
      <c r="G423" s="904"/>
      <c r="H423" s="904">
        <v>8504694</v>
      </c>
      <c r="I423" s="904"/>
      <c r="J423" s="904">
        <v>8504694</v>
      </c>
    </row>
    <row r="424" spans="1:10">
      <c r="A424" s="949">
        <v>407</v>
      </c>
      <c r="B424" s="1001" t="s">
        <v>3011</v>
      </c>
      <c r="C424" s="904"/>
      <c r="D424" s="904">
        <v>1995</v>
      </c>
      <c r="E424" s="904" t="s">
        <v>761</v>
      </c>
      <c r="F424" s="904">
        <v>2822.6</v>
      </c>
      <c r="G424" s="904">
        <v>14</v>
      </c>
      <c r="H424" s="904">
        <v>39516</v>
      </c>
      <c r="I424" s="904">
        <v>14</v>
      </c>
      <c r="J424" s="904">
        <v>39516</v>
      </c>
    </row>
    <row r="425" spans="1:10">
      <c r="A425" s="949">
        <v>408</v>
      </c>
      <c r="B425" s="1001" t="s">
        <v>3012</v>
      </c>
      <c r="C425" s="904">
        <v>1982</v>
      </c>
      <c r="D425" s="904">
        <v>1983</v>
      </c>
      <c r="E425" s="904" t="s">
        <v>761</v>
      </c>
      <c r="F425" s="904">
        <v>57100</v>
      </c>
      <c r="G425" s="904">
        <v>1416</v>
      </c>
      <c r="H425" s="904">
        <v>80854181</v>
      </c>
      <c r="I425" s="904">
        <v>1416</v>
      </c>
      <c r="J425" s="904">
        <v>80854181</v>
      </c>
    </row>
    <row r="426" spans="1:10">
      <c r="A426" s="949">
        <v>409</v>
      </c>
      <c r="B426" s="1001" t="s">
        <v>3013</v>
      </c>
      <c r="C426" s="904"/>
      <c r="D426" s="904">
        <v>2010</v>
      </c>
      <c r="E426" s="904" t="s">
        <v>3014</v>
      </c>
      <c r="F426" s="904">
        <v>5544</v>
      </c>
      <c r="G426" s="904">
        <v>500</v>
      </c>
      <c r="H426" s="904">
        <v>2772000</v>
      </c>
      <c r="I426" s="904">
        <v>500</v>
      </c>
      <c r="J426" s="904">
        <v>2772000</v>
      </c>
    </row>
    <row r="427" spans="1:10">
      <c r="A427" s="949">
        <v>410</v>
      </c>
      <c r="B427" s="1001" t="s">
        <v>3015</v>
      </c>
      <c r="C427" s="904"/>
      <c r="D427" s="904">
        <v>2010</v>
      </c>
      <c r="E427" s="904" t="s">
        <v>761</v>
      </c>
      <c r="F427" s="904">
        <v>6482.7</v>
      </c>
      <c r="G427" s="904">
        <v>290</v>
      </c>
      <c r="H427" s="904">
        <v>1880000</v>
      </c>
      <c r="I427" s="904">
        <v>290</v>
      </c>
      <c r="J427" s="904">
        <v>1880000</v>
      </c>
    </row>
    <row r="428" spans="1:10" ht="24.95" customHeight="1">
      <c r="A428" s="949">
        <v>411</v>
      </c>
      <c r="B428" s="1001" t="s">
        <v>3016</v>
      </c>
      <c r="C428" s="904">
        <v>2018</v>
      </c>
      <c r="D428" s="904">
        <v>2019</v>
      </c>
      <c r="E428" s="904" t="s">
        <v>2863</v>
      </c>
      <c r="F428" s="904">
        <v>1600.8</v>
      </c>
      <c r="G428" s="904">
        <v>3200</v>
      </c>
      <c r="H428" s="904">
        <v>5122700</v>
      </c>
      <c r="I428" s="904">
        <v>3200</v>
      </c>
      <c r="J428" s="904">
        <v>5122700</v>
      </c>
    </row>
    <row r="429" spans="1:10" ht="24.95" customHeight="1">
      <c r="A429" s="949">
        <v>412</v>
      </c>
      <c r="B429" s="1002" t="s">
        <v>2905</v>
      </c>
      <c r="C429" s="904"/>
      <c r="D429" s="904">
        <v>2019</v>
      </c>
      <c r="E429" s="904" t="s">
        <v>183</v>
      </c>
      <c r="F429" s="904">
        <v>2496</v>
      </c>
      <c r="G429" s="904">
        <v>1200</v>
      </c>
      <c r="H429" s="904">
        <v>2995200</v>
      </c>
      <c r="I429" s="904">
        <v>1200</v>
      </c>
      <c r="J429" s="904">
        <v>2995200</v>
      </c>
    </row>
    <row r="430" spans="1:10" ht="24.95" customHeight="1">
      <c r="A430" s="949">
        <v>413</v>
      </c>
      <c r="B430" s="1002" t="s">
        <v>3017</v>
      </c>
      <c r="C430" s="904"/>
      <c r="D430" s="904">
        <v>2022</v>
      </c>
      <c r="E430" s="904" t="s">
        <v>2860</v>
      </c>
      <c r="F430" s="904">
        <v>37813</v>
      </c>
      <c r="G430" s="904">
        <v>380</v>
      </c>
      <c r="H430" s="904">
        <v>14369120</v>
      </c>
      <c r="I430" s="904">
        <v>380</v>
      </c>
      <c r="J430" s="904">
        <v>14369120</v>
      </c>
    </row>
    <row r="431" spans="1:10" ht="24.95" customHeight="1">
      <c r="A431" s="949">
        <v>414</v>
      </c>
      <c r="B431" s="1002" t="s">
        <v>3018</v>
      </c>
      <c r="C431" s="904"/>
      <c r="D431" s="904">
        <v>2023</v>
      </c>
      <c r="E431" s="904" t="s">
        <v>12</v>
      </c>
      <c r="F431" s="904">
        <v>65000</v>
      </c>
      <c r="G431" s="904">
        <v>1</v>
      </c>
      <c r="H431" s="904">
        <v>65000</v>
      </c>
      <c r="I431" s="904">
        <v>1</v>
      </c>
      <c r="J431" s="904">
        <v>65000</v>
      </c>
    </row>
    <row r="432" spans="1:10" ht="24.95" customHeight="1">
      <c r="A432" s="949">
        <v>415</v>
      </c>
      <c r="B432" s="1002" t="s">
        <v>2921</v>
      </c>
      <c r="C432" s="904"/>
      <c r="D432" s="904">
        <v>2023</v>
      </c>
      <c r="E432" s="904" t="s">
        <v>2860</v>
      </c>
      <c r="F432" s="904">
        <v>16457</v>
      </c>
      <c r="G432" s="904">
        <v>916</v>
      </c>
      <c r="H432" s="904">
        <v>15074422</v>
      </c>
      <c r="I432" s="904">
        <v>916</v>
      </c>
      <c r="J432" s="904">
        <v>15074422</v>
      </c>
    </row>
    <row r="433" spans="1:10" ht="24.95" customHeight="1">
      <c r="A433" s="949">
        <v>416</v>
      </c>
      <c r="B433" s="1002" t="s">
        <v>3022</v>
      </c>
      <c r="C433" s="904"/>
      <c r="D433" s="904">
        <v>2023</v>
      </c>
      <c r="E433" s="904" t="s">
        <v>2860</v>
      </c>
      <c r="F433" s="904">
        <v>6908</v>
      </c>
      <c r="G433" s="904">
        <v>3850</v>
      </c>
      <c r="H433" s="904">
        <v>26595797</v>
      </c>
      <c r="I433" s="904">
        <v>3850</v>
      </c>
      <c r="J433" s="904">
        <v>26595797</v>
      </c>
    </row>
    <row r="434" spans="1:10" ht="24.95" customHeight="1">
      <c r="A434" s="949">
        <v>417</v>
      </c>
      <c r="B434" s="1002" t="s">
        <v>2874</v>
      </c>
      <c r="C434" s="904"/>
      <c r="D434" s="904">
        <v>2023</v>
      </c>
      <c r="E434" s="904" t="s">
        <v>183</v>
      </c>
      <c r="F434" s="904">
        <v>11664</v>
      </c>
      <c r="G434" s="904">
        <v>1526</v>
      </c>
      <c r="H434" s="904">
        <v>17798799</v>
      </c>
      <c r="I434" s="904">
        <v>1526</v>
      </c>
      <c r="J434" s="904">
        <v>17798799</v>
      </c>
    </row>
    <row r="435" spans="1:10" ht="24.95" customHeight="1">
      <c r="A435" s="949">
        <v>418</v>
      </c>
      <c r="B435" s="1002" t="s">
        <v>2852</v>
      </c>
      <c r="C435" s="904"/>
      <c r="D435" s="904">
        <v>2023</v>
      </c>
      <c r="E435" s="904" t="s">
        <v>183</v>
      </c>
      <c r="F435" s="904">
        <v>171.8</v>
      </c>
      <c r="G435" s="904">
        <v>766.3</v>
      </c>
      <c r="H435" s="904">
        <v>131642</v>
      </c>
      <c r="I435" s="904">
        <v>766.3</v>
      </c>
      <c r="J435" s="904">
        <v>131642</v>
      </c>
    </row>
    <row r="436" spans="1:10" ht="24.95" customHeight="1">
      <c r="A436" s="1003"/>
      <c r="B436" s="1004"/>
      <c r="C436" s="1005"/>
      <c r="D436" s="1005"/>
      <c r="E436" s="1005"/>
      <c r="F436" s="1005"/>
      <c r="G436" s="1006">
        <f>SUM(G417:G435)</f>
        <v>14212.64</v>
      </c>
      <c r="H436" s="1006">
        <f>SUM(H417:H435)</f>
        <v>176641974</v>
      </c>
      <c r="I436" s="1006">
        <f>SUM(I417:I435)</f>
        <v>14212.64</v>
      </c>
      <c r="J436" s="1006">
        <f>SUM(J417:J435)</f>
        <v>176641974</v>
      </c>
    </row>
    <row r="437" spans="1:10" ht="24.95" customHeight="1">
      <c r="A437" s="1003"/>
      <c r="B437" s="1548" t="s">
        <v>394</v>
      </c>
      <c r="C437" s="1548"/>
      <c r="D437" s="1548"/>
      <c r="E437" s="1548"/>
      <c r="F437" s="1548"/>
      <c r="G437" s="1548"/>
      <c r="H437" s="1548"/>
      <c r="I437" s="1548"/>
      <c r="J437" s="1548"/>
    </row>
    <row r="438" spans="1:10" ht="24.95" customHeight="1">
      <c r="A438" s="911">
        <v>419</v>
      </c>
      <c r="B438" s="1007" t="s">
        <v>3019</v>
      </c>
      <c r="C438" s="949">
        <v>2017</v>
      </c>
      <c r="D438" s="1008">
        <v>2017</v>
      </c>
      <c r="E438" s="910" t="s">
        <v>363</v>
      </c>
      <c r="F438" s="910">
        <v>3782.8</v>
      </c>
      <c r="G438" s="910">
        <v>1820</v>
      </c>
      <c r="H438" s="910">
        <v>6884696</v>
      </c>
      <c r="I438" s="913">
        <v>1820</v>
      </c>
      <c r="J438" s="911">
        <v>6884696</v>
      </c>
    </row>
    <row r="439" spans="1:10" ht="24.95" customHeight="1">
      <c r="A439" s="911">
        <v>420</v>
      </c>
      <c r="B439" s="1007" t="s">
        <v>3020</v>
      </c>
      <c r="C439" s="1008">
        <v>1980</v>
      </c>
      <c r="D439" s="1008">
        <v>1980</v>
      </c>
      <c r="E439" s="910" t="s">
        <v>12</v>
      </c>
      <c r="F439" s="910">
        <v>170000</v>
      </c>
      <c r="G439" s="910">
        <v>1</v>
      </c>
      <c r="H439" s="910">
        <f>F439*G439</f>
        <v>170000</v>
      </c>
      <c r="I439" s="913">
        <v>1</v>
      </c>
      <c r="J439" s="911">
        <f>I439*F439</f>
        <v>170000</v>
      </c>
    </row>
    <row r="440" spans="1:10" ht="24.95" customHeight="1">
      <c r="A440" s="911">
        <v>421</v>
      </c>
      <c r="B440" s="1007" t="s">
        <v>3019</v>
      </c>
      <c r="C440" s="1008">
        <v>2009</v>
      </c>
      <c r="D440" s="1008">
        <v>2009</v>
      </c>
      <c r="E440" s="910" t="s">
        <v>363</v>
      </c>
      <c r="F440" s="910">
        <v>3165.2</v>
      </c>
      <c r="G440" s="910">
        <v>1718</v>
      </c>
      <c r="H440" s="1009">
        <v>5437814</v>
      </c>
      <c r="I440" s="913">
        <v>1718</v>
      </c>
      <c r="J440" s="1009">
        <v>5437814</v>
      </c>
    </row>
    <row r="441" spans="1:10" ht="24.95" customHeight="1">
      <c r="A441" s="911">
        <v>422</v>
      </c>
      <c r="B441" s="1007" t="s">
        <v>3021</v>
      </c>
      <c r="C441" s="949">
        <v>1972</v>
      </c>
      <c r="D441" s="1008">
        <v>1980</v>
      </c>
      <c r="E441" s="910" t="s">
        <v>12</v>
      </c>
      <c r="F441" s="910">
        <v>414183</v>
      </c>
      <c r="G441" s="910">
        <v>1</v>
      </c>
      <c r="H441" s="910">
        <f>F441*G441</f>
        <v>414183</v>
      </c>
      <c r="I441" s="913">
        <v>1</v>
      </c>
      <c r="J441" s="911">
        <f>I441*F441</f>
        <v>414183</v>
      </c>
    </row>
    <row r="442" spans="1:10" ht="24.95" customHeight="1">
      <c r="A442" s="911">
        <v>423</v>
      </c>
      <c r="B442" s="1007" t="s">
        <v>3019</v>
      </c>
      <c r="C442" s="949"/>
      <c r="D442" s="1008">
        <v>2013</v>
      </c>
      <c r="E442" s="910" t="s">
        <v>363</v>
      </c>
      <c r="F442" s="910">
        <v>3474</v>
      </c>
      <c r="G442" s="910">
        <v>2944</v>
      </c>
      <c r="H442" s="910">
        <v>10227456</v>
      </c>
      <c r="I442" s="913">
        <v>2944</v>
      </c>
      <c r="J442" s="911">
        <v>10227456</v>
      </c>
    </row>
    <row r="443" spans="1:10" ht="24.95" customHeight="1">
      <c r="A443" s="911">
        <v>424</v>
      </c>
      <c r="B443" s="1007" t="s">
        <v>3022</v>
      </c>
      <c r="C443" s="949"/>
      <c r="D443" s="1008">
        <v>2015</v>
      </c>
      <c r="E443" s="910" t="s">
        <v>12</v>
      </c>
      <c r="F443" s="910">
        <v>10434</v>
      </c>
      <c r="G443" s="910">
        <v>1500</v>
      </c>
      <c r="H443" s="910">
        <v>15651000</v>
      </c>
      <c r="I443" s="913">
        <v>1500</v>
      </c>
      <c r="J443" s="911">
        <v>15651000</v>
      </c>
    </row>
    <row r="444" spans="1:10" ht="24.95" customHeight="1">
      <c r="A444" s="911">
        <v>425</v>
      </c>
      <c r="B444" s="1007" t="s">
        <v>3022</v>
      </c>
      <c r="C444" s="949"/>
      <c r="D444" s="1008">
        <v>2017</v>
      </c>
      <c r="E444" s="910" t="s">
        <v>12</v>
      </c>
      <c r="F444" s="910">
        <v>10878</v>
      </c>
      <c r="G444" s="910">
        <v>2500</v>
      </c>
      <c r="H444" s="910">
        <v>27195000</v>
      </c>
      <c r="I444" s="913">
        <v>2500</v>
      </c>
      <c r="J444" s="911">
        <v>27195000</v>
      </c>
    </row>
    <row r="445" spans="1:10" ht="24.95" customHeight="1">
      <c r="A445" s="911">
        <v>426</v>
      </c>
      <c r="B445" s="1010" t="s">
        <v>3023</v>
      </c>
      <c r="C445" s="949"/>
      <c r="D445" s="1008">
        <v>2019</v>
      </c>
      <c r="E445" s="910" t="s">
        <v>2860</v>
      </c>
      <c r="F445" s="911">
        <v>6129.89</v>
      </c>
      <c r="G445" s="910">
        <v>1237</v>
      </c>
      <c r="H445" s="910">
        <v>7582680</v>
      </c>
      <c r="I445" s="913">
        <v>1237</v>
      </c>
      <c r="J445" s="911">
        <v>7582680</v>
      </c>
    </row>
    <row r="446" spans="1:10" ht="24.95" customHeight="1">
      <c r="A446" s="911">
        <v>427</v>
      </c>
      <c r="B446" s="1010" t="s">
        <v>3024</v>
      </c>
      <c r="C446" s="949"/>
      <c r="D446" s="1008">
        <v>2020</v>
      </c>
      <c r="E446" s="910" t="s">
        <v>12</v>
      </c>
      <c r="F446" s="911">
        <v>4860</v>
      </c>
      <c r="G446" s="910">
        <v>20</v>
      </c>
      <c r="H446" s="910">
        <v>97200</v>
      </c>
      <c r="I446" s="913">
        <v>20</v>
      </c>
      <c r="J446" s="911">
        <v>97200</v>
      </c>
    </row>
    <row r="447" spans="1:10" ht="24.95" customHeight="1">
      <c r="A447" s="911">
        <v>428</v>
      </c>
      <c r="B447" s="1010" t="s">
        <v>3025</v>
      </c>
      <c r="C447" s="949"/>
      <c r="D447" s="1008">
        <v>2020</v>
      </c>
      <c r="E447" s="910" t="s">
        <v>2860</v>
      </c>
      <c r="F447" s="911">
        <v>2885</v>
      </c>
      <c r="G447" s="910">
        <v>190</v>
      </c>
      <c r="H447" s="910">
        <v>548200</v>
      </c>
      <c r="I447" s="913">
        <v>190</v>
      </c>
      <c r="J447" s="911">
        <v>548200</v>
      </c>
    </row>
    <row r="448" spans="1:10" ht="24.95" customHeight="1">
      <c r="A448" s="911">
        <v>429</v>
      </c>
      <c r="B448" s="1010" t="s">
        <v>3026</v>
      </c>
      <c r="C448" s="1008">
        <v>2020</v>
      </c>
      <c r="D448" s="1008">
        <v>2021</v>
      </c>
      <c r="E448" s="910" t="s">
        <v>183</v>
      </c>
      <c r="F448" s="911">
        <v>17228</v>
      </c>
      <c r="G448" s="912">
        <v>16408</v>
      </c>
      <c r="H448" s="910">
        <v>282685000</v>
      </c>
      <c r="I448" s="913">
        <v>16408</v>
      </c>
      <c r="J448" s="910">
        <v>282685000</v>
      </c>
    </row>
    <row r="449" spans="1:10" ht="24.95" customHeight="1">
      <c r="A449" s="911">
        <v>430</v>
      </c>
      <c r="B449" s="1010" t="s">
        <v>3023</v>
      </c>
      <c r="C449" s="1008">
        <v>2021</v>
      </c>
      <c r="D449" s="1011">
        <v>2022</v>
      </c>
      <c r="E449" s="910" t="s">
        <v>2860</v>
      </c>
      <c r="F449" s="911">
        <v>5525</v>
      </c>
      <c r="G449" s="912">
        <v>4696</v>
      </c>
      <c r="H449" s="910">
        <v>25946517</v>
      </c>
      <c r="I449" s="913">
        <v>4696</v>
      </c>
      <c r="J449" s="910">
        <v>25946517</v>
      </c>
    </row>
    <row r="450" spans="1:10" s="1068" customFormat="1" ht="24.95" customHeight="1">
      <c r="A450" s="911">
        <v>431</v>
      </c>
      <c r="B450" s="1010" t="s">
        <v>2851</v>
      </c>
      <c r="C450" s="1008"/>
      <c r="D450" s="1008">
        <v>2022</v>
      </c>
      <c r="E450" s="910" t="s">
        <v>1683</v>
      </c>
      <c r="F450" s="911">
        <v>362000</v>
      </c>
      <c r="G450" s="912">
        <v>1</v>
      </c>
      <c r="H450" s="910">
        <v>362000</v>
      </c>
      <c r="I450" s="913">
        <v>1</v>
      </c>
      <c r="J450" s="910">
        <v>362000</v>
      </c>
    </row>
    <row r="451" spans="1:10" s="1068" customFormat="1" ht="24.95" customHeight="1">
      <c r="A451" s="911">
        <v>432</v>
      </c>
      <c r="B451" s="1010" t="s">
        <v>2908</v>
      </c>
      <c r="C451" s="1008"/>
      <c r="D451" s="1008">
        <v>2022</v>
      </c>
      <c r="E451" s="910" t="s">
        <v>12</v>
      </c>
      <c r="F451" s="911">
        <v>108000</v>
      </c>
      <c r="G451" s="912">
        <v>4</v>
      </c>
      <c r="H451" s="910">
        <v>432000</v>
      </c>
      <c r="I451" s="913">
        <v>4</v>
      </c>
      <c r="J451" s="910">
        <v>432000</v>
      </c>
    </row>
    <row r="452" spans="1:10" s="1068" customFormat="1" ht="24.95" customHeight="1">
      <c r="A452" s="911">
        <v>433</v>
      </c>
      <c r="B452" s="1010" t="s">
        <v>2910</v>
      </c>
      <c r="C452" s="1008"/>
      <c r="D452" s="1008">
        <v>2022</v>
      </c>
      <c r="E452" s="910" t="s">
        <v>12</v>
      </c>
      <c r="F452" s="911">
        <v>46000</v>
      </c>
      <c r="G452" s="912">
        <v>2</v>
      </c>
      <c r="H452" s="910">
        <v>92000</v>
      </c>
      <c r="I452" s="913">
        <v>2</v>
      </c>
      <c r="J452" s="910">
        <v>92000</v>
      </c>
    </row>
    <row r="453" spans="1:10" s="1068" customFormat="1" ht="24.95" customHeight="1">
      <c r="A453" s="911">
        <v>434</v>
      </c>
      <c r="B453" s="1010" t="s">
        <v>3027</v>
      </c>
      <c r="C453" s="1008"/>
      <c r="D453" s="1008">
        <v>2023</v>
      </c>
      <c r="E453" s="910" t="s">
        <v>2860</v>
      </c>
      <c r="F453" s="911">
        <v>21640</v>
      </c>
      <c r="G453" s="912">
        <v>750</v>
      </c>
      <c r="H453" s="910">
        <v>16229854</v>
      </c>
      <c r="I453" s="912">
        <v>750</v>
      </c>
      <c r="J453" s="910">
        <v>16229854</v>
      </c>
    </row>
    <row r="454" spans="1:10" s="1068" customFormat="1" ht="24.95" customHeight="1">
      <c r="A454" s="911">
        <v>435</v>
      </c>
      <c r="B454" s="1010" t="s">
        <v>3171</v>
      </c>
      <c r="C454" s="1008"/>
      <c r="D454" s="1008">
        <v>2023</v>
      </c>
      <c r="E454" s="910" t="s">
        <v>2860</v>
      </c>
      <c r="F454" s="911">
        <v>4957</v>
      </c>
      <c r="G454" s="912">
        <v>3265</v>
      </c>
      <c r="H454" s="910">
        <v>16185080</v>
      </c>
      <c r="I454" s="912">
        <v>3265</v>
      </c>
      <c r="J454" s="910">
        <v>16185080</v>
      </c>
    </row>
    <row r="455" spans="1:10" s="1068" customFormat="1" ht="24.95" customHeight="1">
      <c r="A455" s="911">
        <v>436</v>
      </c>
      <c r="B455" s="1010" t="s">
        <v>2874</v>
      </c>
      <c r="C455" s="1008"/>
      <c r="D455" s="1008">
        <v>2023</v>
      </c>
      <c r="E455" s="910" t="s">
        <v>183</v>
      </c>
      <c r="F455" s="911">
        <v>11949</v>
      </c>
      <c r="G455" s="912">
        <v>3532</v>
      </c>
      <c r="H455" s="910">
        <v>42205050</v>
      </c>
      <c r="I455" s="912">
        <v>3532</v>
      </c>
      <c r="J455" s="910">
        <v>42205050</v>
      </c>
    </row>
    <row r="456" spans="1:10" s="1068" customFormat="1" ht="24.95" customHeight="1">
      <c r="A456" s="911">
        <v>437</v>
      </c>
      <c r="B456" s="1010" t="s">
        <v>2852</v>
      </c>
      <c r="C456" s="1008"/>
      <c r="D456" s="1008">
        <v>2023</v>
      </c>
      <c r="E456" s="910" t="s">
        <v>183</v>
      </c>
      <c r="F456" s="911">
        <v>169.1</v>
      </c>
      <c r="G456" s="912">
        <v>1028.4000000000001</v>
      </c>
      <c r="H456" s="910">
        <v>173932</v>
      </c>
      <c r="I456" s="912">
        <v>1028.4000000000001</v>
      </c>
      <c r="J456" s="910">
        <v>173932</v>
      </c>
    </row>
    <row r="457" spans="1:10" s="1068" customFormat="1" ht="24.95" customHeight="1">
      <c r="A457" s="1012"/>
      <c r="B457" s="1013"/>
      <c r="C457" s="1003"/>
      <c r="D457" s="61"/>
      <c r="E457" s="62"/>
      <c r="F457" s="62"/>
      <c r="G457" s="1014">
        <f>SUM(G438:G456)</f>
        <v>41617.4</v>
      </c>
      <c r="H457" s="1014">
        <f>SUM(H438:H456)</f>
        <v>458519662</v>
      </c>
      <c r="I457" s="1014">
        <f>SUM(I438:I456)</f>
        <v>41617.4</v>
      </c>
      <c r="J457" s="1014">
        <f>SUM(J438:J456)</f>
        <v>458519662</v>
      </c>
    </row>
    <row r="458" spans="1:10" s="1068" customFormat="1" ht="24.95" customHeight="1">
      <c r="A458" s="1003"/>
      <c r="B458" s="1548" t="s">
        <v>3028</v>
      </c>
      <c r="C458" s="1548"/>
      <c r="D458" s="1548"/>
      <c r="E458" s="1548"/>
      <c r="F458" s="1548"/>
      <c r="G458" s="1548"/>
      <c r="H458" s="1548"/>
      <c r="I458" s="1548"/>
      <c r="J458" s="1548"/>
    </row>
    <row r="459" spans="1:10" s="1068" customFormat="1" ht="24.95" customHeight="1">
      <c r="A459" s="911">
        <v>438</v>
      </c>
      <c r="B459" s="1015" t="s">
        <v>3029</v>
      </c>
      <c r="C459" s="904">
        <v>1980</v>
      </c>
      <c r="D459" s="904">
        <v>1980</v>
      </c>
      <c r="E459" s="949" t="s">
        <v>761</v>
      </c>
      <c r="F459" s="904">
        <v>1382.4</v>
      </c>
      <c r="G459" s="904">
        <v>2000</v>
      </c>
      <c r="H459" s="904">
        <v>2764800</v>
      </c>
      <c r="I459" s="904">
        <v>2000</v>
      </c>
      <c r="J459" s="914">
        <v>2764800</v>
      </c>
    </row>
    <row r="460" spans="1:10" s="1068" customFormat="1" ht="24.95" customHeight="1">
      <c r="A460" s="911">
        <v>439</v>
      </c>
      <c r="B460" s="1015" t="s">
        <v>3030</v>
      </c>
      <c r="C460" s="904">
        <v>1980</v>
      </c>
      <c r="D460" s="949">
        <v>1980</v>
      </c>
      <c r="E460" s="949" t="s">
        <v>761</v>
      </c>
      <c r="F460" s="1016">
        <v>1382.4</v>
      </c>
      <c r="G460" s="904">
        <v>3000</v>
      </c>
      <c r="H460" s="904">
        <v>4147200</v>
      </c>
      <c r="I460" s="904">
        <v>3000</v>
      </c>
      <c r="J460" s="914">
        <v>4147200</v>
      </c>
    </row>
    <row r="461" spans="1:10" s="1068" customFormat="1" ht="24.95" customHeight="1">
      <c r="A461" s="911">
        <v>440</v>
      </c>
      <c r="B461" s="1017" t="s">
        <v>3031</v>
      </c>
      <c r="C461" s="904">
        <v>2001</v>
      </c>
      <c r="D461" s="949">
        <v>2001</v>
      </c>
      <c r="E461" s="949" t="s">
        <v>761</v>
      </c>
      <c r="F461" s="1018">
        <v>3801.6</v>
      </c>
      <c r="G461" s="904">
        <v>3300</v>
      </c>
      <c r="H461" s="904">
        <v>12545280</v>
      </c>
      <c r="I461" s="904">
        <v>3300</v>
      </c>
      <c r="J461" s="914">
        <v>12545280</v>
      </c>
    </row>
    <row r="462" spans="1:10">
      <c r="A462" s="911">
        <v>441</v>
      </c>
      <c r="B462" s="1015" t="s">
        <v>3032</v>
      </c>
      <c r="C462" s="904">
        <v>2001</v>
      </c>
      <c r="D462" s="904">
        <v>2001</v>
      </c>
      <c r="E462" s="949" t="s">
        <v>761</v>
      </c>
      <c r="F462" s="1018">
        <v>3801.6</v>
      </c>
      <c r="G462" s="904">
        <v>2300</v>
      </c>
      <c r="H462" s="914">
        <v>8743680</v>
      </c>
      <c r="I462" s="904">
        <v>2300</v>
      </c>
      <c r="J462" s="914">
        <v>8743680</v>
      </c>
    </row>
    <row r="463" spans="1:10">
      <c r="A463" s="911">
        <v>442</v>
      </c>
      <c r="B463" s="1015" t="s">
        <v>3033</v>
      </c>
      <c r="C463" s="904">
        <v>2001</v>
      </c>
      <c r="D463" s="904">
        <v>2001</v>
      </c>
      <c r="E463" s="949" t="s">
        <v>12</v>
      </c>
      <c r="F463" s="904">
        <v>522600</v>
      </c>
      <c r="G463" s="904">
        <v>1</v>
      </c>
      <c r="H463" s="904">
        <v>522600</v>
      </c>
      <c r="I463" s="904">
        <v>1</v>
      </c>
      <c r="J463" s="914">
        <f>F463*G463</f>
        <v>522600</v>
      </c>
    </row>
    <row r="464" spans="1:10">
      <c r="A464" s="911">
        <v>443</v>
      </c>
      <c r="B464" s="1015" t="s">
        <v>2874</v>
      </c>
      <c r="C464" s="904">
        <v>2018</v>
      </c>
      <c r="D464" s="904">
        <v>2018</v>
      </c>
      <c r="E464" s="949" t="s">
        <v>183</v>
      </c>
      <c r="F464" s="904">
        <v>8398.2999999999993</v>
      </c>
      <c r="G464" s="904">
        <v>1800</v>
      </c>
      <c r="H464" s="904">
        <v>15117000</v>
      </c>
      <c r="I464" s="904">
        <v>1800</v>
      </c>
      <c r="J464" s="914">
        <v>15117000</v>
      </c>
    </row>
    <row r="465" spans="1:10">
      <c r="A465" s="911">
        <v>444</v>
      </c>
      <c r="B465" s="1015" t="s">
        <v>496</v>
      </c>
      <c r="C465" s="904">
        <v>2006</v>
      </c>
      <c r="D465" s="904">
        <v>2006</v>
      </c>
      <c r="E465" s="949" t="s">
        <v>12</v>
      </c>
      <c r="F465" s="904">
        <v>1093800</v>
      </c>
      <c r="G465" s="904">
        <v>1</v>
      </c>
      <c r="H465" s="904">
        <v>1093800</v>
      </c>
      <c r="I465" s="904">
        <v>1</v>
      </c>
      <c r="J465" s="914">
        <f>F465*G465</f>
        <v>1093800</v>
      </c>
    </row>
    <row r="466" spans="1:10">
      <c r="A466" s="911">
        <v>445</v>
      </c>
      <c r="B466" s="1015" t="s">
        <v>3034</v>
      </c>
      <c r="C466" s="904">
        <v>2006</v>
      </c>
      <c r="D466" s="904">
        <v>2006</v>
      </c>
      <c r="E466" s="949" t="s">
        <v>12</v>
      </c>
      <c r="F466" s="904">
        <v>2178.5</v>
      </c>
      <c r="G466" s="904">
        <v>4000</v>
      </c>
      <c r="H466" s="904">
        <v>8714000</v>
      </c>
      <c r="I466" s="904">
        <v>4000</v>
      </c>
      <c r="J466" s="914">
        <f>F466*G466</f>
        <v>8714000</v>
      </c>
    </row>
    <row r="467" spans="1:10">
      <c r="A467" s="911">
        <v>446</v>
      </c>
      <c r="B467" s="1015" t="s">
        <v>3016</v>
      </c>
      <c r="C467" s="904">
        <v>2018</v>
      </c>
      <c r="D467" s="904">
        <v>2019</v>
      </c>
      <c r="E467" s="910" t="s">
        <v>2860</v>
      </c>
      <c r="F467" s="904">
        <v>2587.1</v>
      </c>
      <c r="G467" s="904">
        <v>1560</v>
      </c>
      <c r="H467" s="904">
        <v>4035900</v>
      </c>
      <c r="I467" s="904">
        <v>1560</v>
      </c>
      <c r="J467" s="914">
        <v>4035900</v>
      </c>
    </row>
    <row r="468" spans="1:10" ht="25.5">
      <c r="A468" s="911">
        <v>447</v>
      </c>
      <c r="B468" s="900" t="s">
        <v>3035</v>
      </c>
      <c r="C468" s="946"/>
      <c r="D468" s="946">
        <v>2021</v>
      </c>
      <c r="E468" s="903" t="s">
        <v>12</v>
      </c>
      <c r="F468" s="903">
        <v>2200000</v>
      </c>
      <c r="G468" s="1019">
        <v>1</v>
      </c>
      <c r="H468" s="947">
        <v>2200000</v>
      </c>
      <c r="I468" s="1020">
        <v>1</v>
      </c>
      <c r="J468" s="677">
        <v>2200000</v>
      </c>
    </row>
    <row r="469" spans="1:10">
      <c r="A469" s="911">
        <v>448</v>
      </c>
      <c r="B469" s="900" t="s">
        <v>2962</v>
      </c>
      <c r="C469" s="946"/>
      <c r="D469" s="946">
        <v>2022</v>
      </c>
      <c r="E469" s="903" t="s">
        <v>2860</v>
      </c>
      <c r="F469" s="903">
        <v>18054</v>
      </c>
      <c r="G469" s="977">
        <v>1207</v>
      </c>
      <c r="H469" s="947">
        <v>21791432</v>
      </c>
      <c r="I469" s="1020">
        <v>1207</v>
      </c>
      <c r="J469" s="677">
        <v>21791432</v>
      </c>
    </row>
    <row r="470" spans="1:10">
      <c r="A470" s="911">
        <v>449</v>
      </c>
      <c r="B470" s="1021" t="s">
        <v>3036</v>
      </c>
      <c r="C470" s="1022"/>
      <c r="D470" s="1022"/>
      <c r="E470" s="977" t="s">
        <v>12</v>
      </c>
      <c r="F470" s="1023">
        <v>570</v>
      </c>
      <c r="G470" s="1022">
        <v>320</v>
      </c>
      <c r="H470" s="1023">
        <f t="shared" ref="H470:H480" si="12">G470*F470</f>
        <v>182400</v>
      </c>
      <c r="I470" s="1022">
        <v>320</v>
      </c>
      <c r="J470" s="1024">
        <f t="shared" ref="J470:J480" si="13">I470*F470</f>
        <v>182400</v>
      </c>
    </row>
    <row r="471" spans="1:10">
      <c r="A471" s="911">
        <v>450</v>
      </c>
      <c r="B471" s="1021" t="s">
        <v>3037</v>
      </c>
      <c r="C471" s="1022"/>
      <c r="D471" s="1022"/>
      <c r="E471" s="977" t="s">
        <v>12</v>
      </c>
      <c r="F471" s="1023">
        <v>522.49</v>
      </c>
      <c r="G471" s="1022">
        <v>320</v>
      </c>
      <c r="H471" s="1025">
        <f t="shared" si="12"/>
        <v>167196.79999999999</v>
      </c>
      <c r="I471" s="1022">
        <v>320</v>
      </c>
      <c r="J471" s="1024">
        <f t="shared" si="13"/>
        <v>167196.79999999999</v>
      </c>
    </row>
    <row r="472" spans="1:10">
      <c r="A472" s="911">
        <v>451</v>
      </c>
      <c r="B472" s="1021" t="s">
        <v>3038</v>
      </c>
      <c r="C472" s="1022"/>
      <c r="D472" s="1022"/>
      <c r="E472" s="977" t="s">
        <v>12</v>
      </c>
      <c r="F472" s="1023">
        <v>570</v>
      </c>
      <c r="G472" s="1022">
        <v>40</v>
      </c>
      <c r="H472" s="1023">
        <f t="shared" si="12"/>
        <v>22800</v>
      </c>
      <c r="I472" s="1022">
        <v>40</v>
      </c>
      <c r="J472" s="1024">
        <f t="shared" si="13"/>
        <v>22800</v>
      </c>
    </row>
    <row r="473" spans="1:10" s="1069" customFormat="1" ht="12.75">
      <c r="A473" s="911">
        <v>452</v>
      </c>
      <c r="B473" s="1021" t="s">
        <v>3039</v>
      </c>
      <c r="C473" s="1022"/>
      <c r="D473" s="1022"/>
      <c r="E473" s="977" t="s">
        <v>12</v>
      </c>
      <c r="F473" s="1023">
        <v>665.01</v>
      </c>
      <c r="G473" s="1022">
        <v>40</v>
      </c>
      <c r="H473" s="1023">
        <v>26600</v>
      </c>
      <c r="I473" s="1022">
        <v>40</v>
      </c>
      <c r="J473" s="1024">
        <v>26600</v>
      </c>
    </row>
    <row r="474" spans="1:10" s="1069" customFormat="1" ht="12.75">
      <c r="A474" s="911">
        <v>453</v>
      </c>
      <c r="B474" s="1021" t="s">
        <v>3040</v>
      </c>
      <c r="C474" s="1022"/>
      <c r="D474" s="1022"/>
      <c r="E474" s="977" t="s">
        <v>12</v>
      </c>
      <c r="F474" s="1023">
        <v>2375</v>
      </c>
      <c r="G474" s="1022">
        <v>80</v>
      </c>
      <c r="H474" s="1023">
        <f t="shared" si="12"/>
        <v>190000</v>
      </c>
      <c r="I474" s="1022">
        <v>80</v>
      </c>
      <c r="J474" s="1024">
        <f t="shared" si="13"/>
        <v>190000</v>
      </c>
    </row>
    <row r="475" spans="1:10" s="1069" customFormat="1" ht="24.95" customHeight="1">
      <c r="A475" s="911">
        <v>454</v>
      </c>
      <c r="B475" s="1021" t="s">
        <v>3041</v>
      </c>
      <c r="C475" s="1022"/>
      <c r="D475" s="1022"/>
      <c r="E475" s="977" t="s">
        <v>12</v>
      </c>
      <c r="F475" s="1023">
        <v>1187.5</v>
      </c>
      <c r="G475" s="1022">
        <v>59</v>
      </c>
      <c r="H475" s="1025">
        <f t="shared" si="12"/>
        <v>70062.5</v>
      </c>
      <c r="I475" s="1022">
        <v>59</v>
      </c>
      <c r="J475" s="1024">
        <f t="shared" si="13"/>
        <v>70062.5</v>
      </c>
    </row>
    <row r="476" spans="1:10" s="1069" customFormat="1" ht="12.75">
      <c r="A476" s="911">
        <v>455</v>
      </c>
      <c r="B476" s="1021" t="s">
        <v>3042</v>
      </c>
      <c r="C476" s="1022"/>
      <c r="D476" s="1022"/>
      <c r="E476" s="977" t="s">
        <v>12</v>
      </c>
      <c r="F476" s="1023">
        <v>598.5</v>
      </c>
      <c r="G476" s="1022">
        <v>60</v>
      </c>
      <c r="H476" s="1025">
        <f t="shared" si="12"/>
        <v>35910</v>
      </c>
      <c r="I476" s="1022">
        <v>60</v>
      </c>
      <c r="J476" s="1024">
        <f t="shared" si="13"/>
        <v>35910</v>
      </c>
    </row>
    <row r="477" spans="1:10" s="1069" customFormat="1" ht="12.75">
      <c r="A477" s="911">
        <v>456</v>
      </c>
      <c r="B477" s="1021" t="s">
        <v>3043</v>
      </c>
      <c r="C477" s="1022"/>
      <c r="D477" s="1022"/>
      <c r="E477" s="977" t="s">
        <v>12</v>
      </c>
      <c r="F477" s="1023">
        <v>237.5</v>
      </c>
      <c r="G477" s="1022">
        <v>80</v>
      </c>
      <c r="H477" s="1025">
        <f t="shared" si="12"/>
        <v>19000</v>
      </c>
      <c r="I477" s="1022">
        <v>80</v>
      </c>
      <c r="J477" s="1024">
        <f t="shared" si="13"/>
        <v>19000</v>
      </c>
    </row>
    <row r="478" spans="1:10" s="1069" customFormat="1" ht="12.75">
      <c r="A478" s="911">
        <v>457</v>
      </c>
      <c r="B478" s="1021" t="s">
        <v>3044</v>
      </c>
      <c r="C478" s="1022"/>
      <c r="D478" s="1022"/>
      <c r="E478" s="977" t="s">
        <v>12</v>
      </c>
      <c r="F478" s="1023">
        <v>190</v>
      </c>
      <c r="G478" s="1022">
        <v>80</v>
      </c>
      <c r="H478" s="1023">
        <f t="shared" si="12"/>
        <v>15200</v>
      </c>
      <c r="I478" s="1022">
        <v>80</v>
      </c>
      <c r="J478" s="1024">
        <f t="shared" si="13"/>
        <v>15200</v>
      </c>
    </row>
    <row r="479" spans="1:10" s="1069" customFormat="1" ht="12.75">
      <c r="A479" s="911">
        <v>458</v>
      </c>
      <c r="B479" s="1021" t="s">
        <v>3045</v>
      </c>
      <c r="C479" s="1022"/>
      <c r="D479" s="1022"/>
      <c r="E479" s="977" t="s">
        <v>12</v>
      </c>
      <c r="F479" s="1023">
        <v>2850</v>
      </c>
      <c r="G479" s="1022">
        <v>60</v>
      </c>
      <c r="H479" s="1023">
        <f t="shared" si="12"/>
        <v>171000</v>
      </c>
      <c r="I479" s="1022">
        <v>60</v>
      </c>
      <c r="J479" s="1024">
        <f t="shared" si="13"/>
        <v>171000</v>
      </c>
    </row>
    <row r="480" spans="1:10" s="1069" customFormat="1" ht="24.95" customHeight="1">
      <c r="A480" s="911">
        <v>459</v>
      </c>
      <c r="B480" s="1026" t="s">
        <v>3046</v>
      </c>
      <c r="C480" s="1022"/>
      <c r="D480" s="1022"/>
      <c r="E480" s="977" t="s">
        <v>12</v>
      </c>
      <c r="F480" s="1023">
        <v>3325</v>
      </c>
      <c r="G480" s="1022">
        <v>6</v>
      </c>
      <c r="H480" s="1023">
        <f t="shared" si="12"/>
        <v>19950</v>
      </c>
      <c r="I480" s="1022">
        <v>6</v>
      </c>
      <c r="J480" s="1024">
        <f t="shared" si="13"/>
        <v>19950</v>
      </c>
    </row>
    <row r="481" spans="1:10" s="1069" customFormat="1" ht="24.95" customHeight="1">
      <c r="A481" s="911">
        <v>460</v>
      </c>
      <c r="B481" s="1026" t="s">
        <v>2921</v>
      </c>
      <c r="C481" s="1022"/>
      <c r="D481" s="1022">
        <v>2023</v>
      </c>
      <c r="E481" s="977" t="s">
        <v>2860</v>
      </c>
      <c r="F481" s="1023">
        <v>10936</v>
      </c>
      <c r="G481" s="1022">
        <v>1501</v>
      </c>
      <c r="H481" s="1023">
        <v>16415329</v>
      </c>
      <c r="I481" s="1022">
        <v>1501</v>
      </c>
      <c r="J481" s="1023">
        <v>16415329</v>
      </c>
    </row>
    <row r="482" spans="1:10" s="1069" customFormat="1" ht="24.95" customHeight="1">
      <c r="A482" s="911">
        <v>461</v>
      </c>
      <c r="B482" s="1026" t="s">
        <v>2874</v>
      </c>
      <c r="C482" s="1022"/>
      <c r="D482" s="1022">
        <v>2023</v>
      </c>
      <c r="E482" s="977" t="s">
        <v>183</v>
      </c>
      <c r="F482" s="1023">
        <v>11658</v>
      </c>
      <c r="G482" s="1022">
        <v>3457</v>
      </c>
      <c r="H482" s="1023">
        <v>40300489</v>
      </c>
      <c r="I482" s="1022">
        <v>3457</v>
      </c>
      <c r="J482" s="1023">
        <v>40300489</v>
      </c>
    </row>
    <row r="483" spans="1:10" s="1069" customFormat="1" ht="24.95" customHeight="1">
      <c r="A483" s="911">
        <v>462</v>
      </c>
      <c r="B483" s="1026" t="s">
        <v>2852</v>
      </c>
      <c r="C483" s="1022"/>
      <c r="D483" s="1022">
        <v>2023</v>
      </c>
      <c r="E483" s="977" t="s">
        <v>183</v>
      </c>
      <c r="F483" s="1023">
        <v>167</v>
      </c>
      <c r="G483" s="1022">
        <v>703.6</v>
      </c>
      <c r="H483" s="1023">
        <v>117525</v>
      </c>
      <c r="I483" s="1022">
        <v>703.6</v>
      </c>
      <c r="J483" s="1023">
        <v>117525</v>
      </c>
    </row>
    <row r="484" spans="1:10" s="1069" customFormat="1" ht="24.95" customHeight="1">
      <c r="A484" s="1012"/>
      <c r="B484" s="1027"/>
      <c r="C484" s="1005"/>
      <c r="D484" s="1005"/>
      <c r="E484" s="1003"/>
      <c r="F484" s="1005"/>
      <c r="G484" s="1006">
        <f>SUM(G459:G483)</f>
        <v>25976.6</v>
      </c>
      <c r="H484" s="1006">
        <f>SUM(H459:H483)</f>
        <v>139429154.30000001</v>
      </c>
      <c r="I484" s="1006">
        <f>SUM(I459:I483)</f>
        <v>25976.6</v>
      </c>
      <c r="J484" s="1006">
        <f>SUM(J459:J483)</f>
        <v>139429154.30000001</v>
      </c>
    </row>
    <row r="485" spans="1:10" s="1069" customFormat="1" ht="24.95" customHeight="1">
      <c r="A485" s="1543" t="s">
        <v>3047</v>
      </c>
      <c r="B485" s="1544"/>
      <c r="C485" s="1544"/>
      <c r="D485" s="1544"/>
      <c r="E485" s="1544"/>
      <c r="F485" s="1544"/>
      <c r="G485" s="1544"/>
      <c r="H485" s="1544"/>
      <c r="I485" s="1544"/>
      <c r="J485" s="1545"/>
    </row>
    <row r="486" spans="1:10" s="1069" customFormat="1" ht="24.95" customHeight="1">
      <c r="A486" s="1008">
        <v>463</v>
      </c>
      <c r="B486" s="1007" t="s">
        <v>2958</v>
      </c>
      <c r="C486" s="1008"/>
      <c r="D486" s="1008">
        <v>2022</v>
      </c>
      <c r="E486" s="1008" t="s">
        <v>2860</v>
      </c>
      <c r="F486" s="1008">
        <v>47745</v>
      </c>
      <c r="G486" s="1008">
        <v>2460</v>
      </c>
      <c r="H486" s="1028">
        <v>117454420</v>
      </c>
      <c r="I486" s="1008">
        <v>2460</v>
      </c>
      <c r="J486" s="1008">
        <v>117454420</v>
      </c>
    </row>
    <row r="487" spans="1:10" s="1069" customFormat="1" ht="24.95" customHeight="1">
      <c r="A487" s="1008">
        <v>464</v>
      </c>
      <c r="B487" s="1007" t="s">
        <v>2904</v>
      </c>
      <c r="C487" s="1008"/>
      <c r="D487" s="1008">
        <v>2022</v>
      </c>
      <c r="E487" s="1008" t="s">
        <v>2860</v>
      </c>
      <c r="F487" s="1008">
        <v>25243</v>
      </c>
      <c r="G487" s="1008">
        <v>504</v>
      </c>
      <c r="H487" s="1008">
        <v>12722708</v>
      </c>
      <c r="I487" s="1008">
        <v>504</v>
      </c>
      <c r="J487" s="1008">
        <v>12722708</v>
      </c>
    </row>
    <row r="488" spans="1:10" s="1069" customFormat="1" ht="24.95" customHeight="1">
      <c r="A488" s="1008">
        <v>465</v>
      </c>
      <c r="B488" s="1007" t="s">
        <v>2854</v>
      </c>
      <c r="C488" s="1008"/>
      <c r="D488" s="1008">
        <v>2022</v>
      </c>
      <c r="E488" s="1008" t="s">
        <v>183</v>
      </c>
      <c r="F488" s="1008">
        <v>6075</v>
      </c>
      <c r="G488" s="1008">
        <v>2247</v>
      </c>
      <c r="H488" s="1008">
        <v>13651000</v>
      </c>
      <c r="I488" s="1008">
        <v>2247</v>
      </c>
      <c r="J488" s="1008">
        <v>13651000</v>
      </c>
    </row>
    <row r="489" spans="1:10" s="1069" customFormat="1" ht="24.95" customHeight="1">
      <c r="A489" s="1008">
        <v>466</v>
      </c>
      <c r="B489" s="1010" t="s">
        <v>3048</v>
      </c>
      <c r="C489" s="1008"/>
      <c r="D489" s="1008">
        <v>2022</v>
      </c>
      <c r="E489" s="1008" t="s">
        <v>12</v>
      </c>
      <c r="F489" s="1008">
        <v>11121500</v>
      </c>
      <c r="G489" s="1008">
        <v>1</v>
      </c>
      <c r="H489" s="1008">
        <v>11121500</v>
      </c>
      <c r="I489" s="1008">
        <v>1</v>
      </c>
      <c r="J489" s="1008">
        <v>11121500</v>
      </c>
    </row>
    <row r="490" spans="1:10" s="1069" customFormat="1" ht="24.95" customHeight="1">
      <c r="A490" s="1008">
        <v>467</v>
      </c>
      <c r="B490" s="1010" t="s">
        <v>3049</v>
      </c>
      <c r="C490" s="1008"/>
      <c r="D490" s="1008">
        <v>2022</v>
      </c>
      <c r="E490" s="1008" t="s">
        <v>2907</v>
      </c>
      <c r="F490" s="1008">
        <v>29341169</v>
      </c>
      <c r="G490" s="1008">
        <v>1</v>
      </c>
      <c r="H490" s="1008">
        <v>29341169</v>
      </c>
      <c r="I490" s="1008">
        <v>1</v>
      </c>
      <c r="J490" s="1008">
        <v>29341169</v>
      </c>
    </row>
    <row r="491" spans="1:10" s="1069" customFormat="1" ht="24.95" customHeight="1">
      <c r="A491" s="1008">
        <v>468</v>
      </c>
      <c r="B491" s="1007" t="s">
        <v>2910</v>
      </c>
      <c r="C491" s="1008"/>
      <c r="D491" s="1008">
        <v>2022</v>
      </c>
      <c r="E491" s="1008" t="s">
        <v>12</v>
      </c>
      <c r="F491" s="1008">
        <v>46000</v>
      </c>
      <c r="G491" s="1008">
        <v>5</v>
      </c>
      <c r="H491" s="1008">
        <v>230000</v>
      </c>
      <c r="I491" s="1008">
        <v>5</v>
      </c>
      <c r="J491" s="1008">
        <v>230000</v>
      </c>
    </row>
    <row r="492" spans="1:10" s="1069" customFormat="1" ht="24.95" customHeight="1">
      <c r="A492" s="1008">
        <v>469</v>
      </c>
      <c r="B492" s="1007" t="s">
        <v>3050</v>
      </c>
      <c r="C492" s="1008"/>
      <c r="D492" s="1008">
        <v>2022</v>
      </c>
      <c r="E492" s="1008" t="s">
        <v>12</v>
      </c>
      <c r="F492" s="1008">
        <v>60000</v>
      </c>
      <c r="G492" s="1008">
        <v>1</v>
      </c>
      <c r="H492" s="1008">
        <v>60000</v>
      </c>
      <c r="I492" s="1008">
        <v>1</v>
      </c>
      <c r="J492" s="1008">
        <v>60000</v>
      </c>
    </row>
    <row r="493" spans="1:10" s="1069" customFormat="1" ht="24.95" customHeight="1">
      <c r="A493" s="1008">
        <v>470</v>
      </c>
      <c r="B493" s="1007" t="s">
        <v>3051</v>
      </c>
      <c r="C493" s="1008"/>
      <c r="D493" s="1008">
        <v>2022</v>
      </c>
      <c r="E493" s="1008" t="s">
        <v>12</v>
      </c>
      <c r="F493" s="1008">
        <v>61900</v>
      </c>
      <c r="G493" s="1008">
        <v>1</v>
      </c>
      <c r="H493" s="1008">
        <v>61900</v>
      </c>
      <c r="I493" s="1008">
        <v>1</v>
      </c>
      <c r="J493" s="1008">
        <v>61900</v>
      </c>
    </row>
    <row r="494" spans="1:10" s="1069" customFormat="1" ht="24.95" customHeight="1">
      <c r="A494" s="1008">
        <v>471</v>
      </c>
      <c r="B494" s="1007" t="s">
        <v>3052</v>
      </c>
      <c r="C494" s="1008"/>
      <c r="D494" s="1008">
        <v>2023</v>
      </c>
      <c r="E494" s="1008" t="s">
        <v>12</v>
      </c>
      <c r="F494" s="1008">
        <v>219700</v>
      </c>
      <c r="G494" s="1008">
        <v>1</v>
      </c>
      <c r="H494" s="1008">
        <v>219700</v>
      </c>
      <c r="I494" s="1008">
        <v>1</v>
      </c>
      <c r="J494" s="1008">
        <v>219700</v>
      </c>
    </row>
    <row r="495" spans="1:10" s="1069" customFormat="1" ht="24.95" customHeight="1">
      <c r="A495" s="1008">
        <v>472</v>
      </c>
      <c r="B495" s="875" t="s">
        <v>3053</v>
      </c>
      <c r="C495" s="877">
        <v>1978</v>
      </c>
      <c r="D495" s="877"/>
      <c r="E495" s="215" t="s">
        <v>12</v>
      </c>
      <c r="F495" s="677">
        <v>24445700</v>
      </c>
      <c r="G495" s="877">
        <v>1</v>
      </c>
      <c r="H495" s="898">
        <f>G495*F495</f>
        <v>24445700</v>
      </c>
      <c r="I495" s="897">
        <v>1</v>
      </c>
      <c r="J495" s="898">
        <f>I495*H495</f>
        <v>24445700</v>
      </c>
    </row>
    <row r="496" spans="1:10" s="1069" customFormat="1" ht="24.95" customHeight="1">
      <c r="A496" s="1008">
        <v>473</v>
      </c>
      <c r="B496" s="875" t="s">
        <v>3054</v>
      </c>
      <c r="C496" s="877">
        <v>1987</v>
      </c>
      <c r="D496" s="877"/>
      <c r="E496" s="215" t="s">
        <v>12</v>
      </c>
      <c r="F496" s="677">
        <v>12703200</v>
      </c>
      <c r="G496" s="877">
        <v>1</v>
      </c>
      <c r="H496" s="898">
        <f>F496*G496</f>
        <v>12703200</v>
      </c>
      <c r="I496" s="897">
        <v>1</v>
      </c>
      <c r="J496" s="898">
        <f t="shared" ref="J496:J512" si="14">I496*F496</f>
        <v>12703200</v>
      </c>
    </row>
    <row r="497" spans="1:10" s="1069" customFormat="1" ht="24.95" customHeight="1">
      <c r="A497" s="1008">
        <v>474</v>
      </c>
      <c r="B497" s="915" t="s">
        <v>3055</v>
      </c>
      <c r="C497" s="877">
        <v>1990</v>
      </c>
      <c r="D497" s="877"/>
      <c r="E497" s="215" t="s">
        <v>12</v>
      </c>
      <c r="F497" s="677">
        <v>1327000</v>
      </c>
      <c r="G497" s="877">
        <v>1</v>
      </c>
      <c r="H497" s="898">
        <f>F497*G497</f>
        <v>1327000</v>
      </c>
      <c r="I497" s="897">
        <v>1</v>
      </c>
      <c r="J497" s="898">
        <f t="shared" si="14"/>
        <v>1327000</v>
      </c>
    </row>
    <row r="498" spans="1:10" s="1069" customFormat="1" ht="24.95" customHeight="1">
      <c r="A498" s="1008">
        <v>475</v>
      </c>
      <c r="B498" s="875" t="s">
        <v>3056</v>
      </c>
      <c r="C498" s="877">
        <v>1971</v>
      </c>
      <c r="D498" s="877"/>
      <c r="E498" s="215" t="s">
        <v>12</v>
      </c>
      <c r="F498" s="677">
        <v>54077100</v>
      </c>
      <c r="G498" s="877">
        <v>1</v>
      </c>
      <c r="H498" s="898">
        <f>G498*F498</f>
        <v>54077100</v>
      </c>
      <c r="I498" s="897">
        <v>1</v>
      </c>
      <c r="J498" s="898">
        <f t="shared" si="14"/>
        <v>54077100</v>
      </c>
    </row>
    <row r="499" spans="1:10" s="1069" customFormat="1" ht="24.95" customHeight="1">
      <c r="A499" s="1008">
        <v>476</v>
      </c>
      <c r="B499" s="875" t="s">
        <v>3057</v>
      </c>
      <c r="C499" s="877">
        <v>1972</v>
      </c>
      <c r="D499" s="877"/>
      <c r="E499" s="215" t="s">
        <v>12</v>
      </c>
      <c r="F499" s="677">
        <v>544146086</v>
      </c>
      <c r="G499" s="877">
        <v>1</v>
      </c>
      <c r="H499" s="677">
        <f>G499*F499</f>
        <v>544146086</v>
      </c>
      <c r="I499" s="897">
        <v>1</v>
      </c>
      <c r="J499" s="677">
        <f t="shared" si="14"/>
        <v>544146086</v>
      </c>
    </row>
    <row r="500" spans="1:10" s="1069" customFormat="1" ht="24.95" customHeight="1">
      <c r="A500" s="1008">
        <v>477</v>
      </c>
      <c r="B500" s="875" t="s">
        <v>3058</v>
      </c>
      <c r="C500" s="877">
        <v>1963</v>
      </c>
      <c r="D500" s="877"/>
      <c r="E500" s="215" t="s">
        <v>12</v>
      </c>
      <c r="F500" s="677">
        <v>32687800</v>
      </c>
      <c r="G500" s="877">
        <v>1</v>
      </c>
      <c r="H500" s="677">
        <f>F500*G500</f>
        <v>32687800</v>
      </c>
      <c r="I500" s="897">
        <v>1</v>
      </c>
      <c r="J500" s="677">
        <f t="shared" si="14"/>
        <v>32687800</v>
      </c>
    </row>
    <row r="501" spans="1:10" s="1069" customFormat="1" ht="24.95" customHeight="1">
      <c r="A501" s="1008">
        <v>478</v>
      </c>
      <c r="B501" s="875" t="s">
        <v>3059</v>
      </c>
      <c r="C501" s="877">
        <v>1980</v>
      </c>
      <c r="D501" s="877"/>
      <c r="E501" s="215" t="s">
        <v>12</v>
      </c>
      <c r="F501" s="677">
        <v>125919400</v>
      </c>
      <c r="G501" s="877">
        <v>1</v>
      </c>
      <c r="H501" s="677">
        <f>G501*F501</f>
        <v>125919400</v>
      </c>
      <c r="I501" s="897">
        <v>1</v>
      </c>
      <c r="J501" s="898">
        <f t="shared" si="14"/>
        <v>125919400</v>
      </c>
    </row>
    <row r="502" spans="1:10" s="1069" customFormat="1" ht="24.95" customHeight="1">
      <c r="A502" s="1008">
        <v>479</v>
      </c>
      <c r="B502" s="915" t="s">
        <v>3060</v>
      </c>
      <c r="C502" s="877">
        <v>2011</v>
      </c>
      <c r="D502" s="877"/>
      <c r="E502" s="215" t="s">
        <v>12</v>
      </c>
      <c r="F502" s="677">
        <v>12861700</v>
      </c>
      <c r="G502" s="877">
        <v>1</v>
      </c>
      <c r="H502" s="898">
        <f t="shared" ref="H502:H514" si="15">G502*F502</f>
        <v>12861700</v>
      </c>
      <c r="I502" s="897">
        <v>1</v>
      </c>
      <c r="J502" s="898">
        <f t="shared" si="14"/>
        <v>12861700</v>
      </c>
    </row>
    <row r="503" spans="1:10" s="1069" customFormat="1" ht="24.95" customHeight="1">
      <c r="A503" s="1008">
        <v>480</v>
      </c>
      <c r="B503" s="916" t="s">
        <v>3061</v>
      </c>
      <c r="C503" s="1029">
        <v>2011</v>
      </c>
      <c r="D503" s="1029"/>
      <c r="E503" s="1030" t="s">
        <v>12</v>
      </c>
      <c r="F503" s="1031">
        <v>3200000</v>
      </c>
      <c r="G503" s="1032">
        <v>1</v>
      </c>
      <c r="H503" s="1031">
        <f>F503*G503</f>
        <v>3200000</v>
      </c>
      <c r="I503" s="1033">
        <v>1</v>
      </c>
      <c r="J503" s="1034">
        <f>H503*I503</f>
        <v>3200000</v>
      </c>
    </row>
    <row r="504" spans="1:10" s="1069" customFormat="1" ht="24.95" customHeight="1">
      <c r="A504" s="1008">
        <v>481</v>
      </c>
      <c r="B504" s="916" t="s">
        <v>3062</v>
      </c>
      <c r="C504" s="1029">
        <v>1975</v>
      </c>
      <c r="D504" s="1029"/>
      <c r="E504" s="1030" t="s">
        <v>12</v>
      </c>
      <c r="F504" s="1031">
        <v>54288000</v>
      </c>
      <c r="G504" s="1032">
        <v>1</v>
      </c>
      <c r="H504" s="1031">
        <f>F504*G504</f>
        <v>54288000</v>
      </c>
      <c r="I504" s="1033">
        <v>1</v>
      </c>
      <c r="J504" s="1034">
        <f>H504*I504</f>
        <v>54288000</v>
      </c>
    </row>
    <row r="505" spans="1:10" s="1069" customFormat="1" ht="24.95" customHeight="1">
      <c r="A505" s="1008">
        <v>482</v>
      </c>
      <c r="B505" s="915" t="s">
        <v>3063</v>
      </c>
      <c r="C505" s="877">
        <v>2018</v>
      </c>
      <c r="D505" s="877"/>
      <c r="E505" s="215" t="s">
        <v>12</v>
      </c>
      <c r="F505" s="677">
        <v>68500</v>
      </c>
      <c r="G505" s="877">
        <v>300</v>
      </c>
      <c r="H505" s="898">
        <f t="shared" si="15"/>
        <v>20550000</v>
      </c>
      <c r="I505" s="897">
        <v>300</v>
      </c>
      <c r="J505" s="898">
        <f t="shared" si="14"/>
        <v>20550000</v>
      </c>
    </row>
    <row r="506" spans="1:10" s="1069" customFormat="1" ht="24.95" customHeight="1">
      <c r="A506" s="1008">
        <v>483</v>
      </c>
      <c r="B506" s="915" t="s">
        <v>3064</v>
      </c>
      <c r="C506" s="877">
        <v>2018</v>
      </c>
      <c r="D506" s="877"/>
      <c r="E506" s="215" t="s">
        <v>12</v>
      </c>
      <c r="F506" s="677">
        <v>418000</v>
      </c>
      <c r="G506" s="877">
        <v>1</v>
      </c>
      <c r="H506" s="898">
        <f t="shared" si="15"/>
        <v>418000</v>
      </c>
      <c r="I506" s="897">
        <v>1</v>
      </c>
      <c r="J506" s="898">
        <f t="shared" si="14"/>
        <v>418000</v>
      </c>
    </row>
    <row r="507" spans="1:10" s="1069" customFormat="1" ht="24.95" customHeight="1">
      <c r="A507" s="1008">
        <v>484</v>
      </c>
      <c r="B507" s="237" t="s">
        <v>3065</v>
      </c>
      <c r="C507" s="216">
        <v>2018</v>
      </c>
      <c r="D507" s="216"/>
      <c r="E507" s="215" t="s">
        <v>12</v>
      </c>
      <c r="F507" s="880">
        <v>10000</v>
      </c>
      <c r="G507" s="216">
        <v>10</v>
      </c>
      <c r="H507" s="880">
        <f t="shared" si="15"/>
        <v>100000</v>
      </c>
      <c r="I507" s="877">
        <v>10</v>
      </c>
      <c r="J507" s="880">
        <f t="shared" si="14"/>
        <v>100000</v>
      </c>
    </row>
    <row r="508" spans="1:10" s="1069" customFormat="1" ht="24.95" customHeight="1">
      <c r="A508" s="1008">
        <v>485</v>
      </c>
      <c r="B508" s="915" t="s">
        <v>3063</v>
      </c>
      <c r="C508" s="215">
        <v>2017</v>
      </c>
      <c r="D508" s="215"/>
      <c r="E508" s="215" t="s">
        <v>12</v>
      </c>
      <c r="F508" s="677">
        <v>100000</v>
      </c>
      <c r="G508" s="877">
        <v>138</v>
      </c>
      <c r="H508" s="898">
        <f t="shared" si="15"/>
        <v>13800000</v>
      </c>
      <c r="I508" s="897">
        <v>138</v>
      </c>
      <c r="J508" s="898">
        <f t="shared" si="14"/>
        <v>13800000</v>
      </c>
    </row>
    <row r="509" spans="1:10" s="1069" customFormat="1" ht="25.5">
      <c r="A509" s="1008">
        <v>486</v>
      </c>
      <c r="B509" s="915" t="s">
        <v>3066</v>
      </c>
      <c r="C509" s="215">
        <v>2019</v>
      </c>
      <c r="D509" s="215"/>
      <c r="E509" s="215" t="s">
        <v>12</v>
      </c>
      <c r="F509" s="917">
        <v>20003300</v>
      </c>
      <c r="G509" s="897">
        <v>1</v>
      </c>
      <c r="H509" s="898">
        <f t="shared" si="15"/>
        <v>20003300</v>
      </c>
      <c r="I509" s="897">
        <v>1</v>
      </c>
      <c r="J509" s="898">
        <f t="shared" si="14"/>
        <v>20003300</v>
      </c>
    </row>
    <row r="510" spans="1:10" s="1069" customFormat="1" ht="12.75">
      <c r="A510" s="1008">
        <v>487</v>
      </c>
      <c r="B510" s="875" t="s">
        <v>3067</v>
      </c>
      <c r="C510" s="215">
        <v>2019</v>
      </c>
      <c r="D510" s="215"/>
      <c r="E510" s="215" t="s">
        <v>12</v>
      </c>
      <c r="F510" s="917">
        <v>12555480</v>
      </c>
      <c r="G510" s="897">
        <v>1</v>
      </c>
      <c r="H510" s="898">
        <f t="shared" si="15"/>
        <v>12555480</v>
      </c>
      <c r="I510" s="897">
        <v>1</v>
      </c>
      <c r="J510" s="898">
        <f t="shared" si="14"/>
        <v>12555480</v>
      </c>
    </row>
    <row r="511" spans="1:10" s="1069" customFormat="1" ht="25.5">
      <c r="A511" s="1008">
        <v>488</v>
      </c>
      <c r="B511" s="915" t="s">
        <v>3064</v>
      </c>
      <c r="C511" s="215">
        <v>2019</v>
      </c>
      <c r="D511" s="215"/>
      <c r="E511" s="215" t="s">
        <v>12</v>
      </c>
      <c r="F511" s="917">
        <v>32000</v>
      </c>
      <c r="G511" s="897">
        <v>1</v>
      </c>
      <c r="H511" s="898">
        <f t="shared" si="15"/>
        <v>32000</v>
      </c>
      <c r="I511" s="897">
        <v>1</v>
      </c>
      <c r="J511" s="898">
        <f t="shared" si="14"/>
        <v>32000</v>
      </c>
    </row>
    <row r="512" spans="1:10" s="1069" customFormat="1" ht="12.75">
      <c r="A512" s="1008">
        <v>489</v>
      </c>
      <c r="B512" s="875" t="s">
        <v>3068</v>
      </c>
      <c r="C512" s="215">
        <v>2019</v>
      </c>
      <c r="D512" s="215"/>
      <c r="E512" s="215" t="s">
        <v>12</v>
      </c>
      <c r="F512" s="917">
        <v>12000</v>
      </c>
      <c r="G512" s="897">
        <v>5</v>
      </c>
      <c r="H512" s="898">
        <f t="shared" si="15"/>
        <v>60000</v>
      </c>
      <c r="I512" s="897">
        <v>5</v>
      </c>
      <c r="J512" s="898">
        <f t="shared" si="14"/>
        <v>60000</v>
      </c>
    </row>
    <row r="513" spans="1:10" s="1069" customFormat="1" ht="12.75">
      <c r="A513" s="1008">
        <v>490</v>
      </c>
      <c r="B513" s="875" t="s">
        <v>3069</v>
      </c>
      <c r="C513" s="215">
        <v>2019</v>
      </c>
      <c r="D513" s="215"/>
      <c r="E513" s="215" t="s">
        <v>12</v>
      </c>
      <c r="F513" s="917">
        <v>18000</v>
      </c>
      <c r="G513" s="897">
        <v>1</v>
      </c>
      <c r="H513" s="898">
        <f t="shared" si="15"/>
        <v>18000</v>
      </c>
      <c r="I513" s="897">
        <v>1</v>
      </c>
      <c r="J513" s="898">
        <f>I513*H513</f>
        <v>18000</v>
      </c>
    </row>
    <row r="514" spans="1:10" s="1069" customFormat="1" ht="25.5">
      <c r="A514" s="1008">
        <v>491</v>
      </c>
      <c r="B514" s="915" t="s">
        <v>3070</v>
      </c>
      <c r="C514" s="215">
        <v>2019</v>
      </c>
      <c r="D514" s="215"/>
      <c r="E514" s="215" t="s">
        <v>12</v>
      </c>
      <c r="F514" s="917">
        <v>7971364</v>
      </c>
      <c r="G514" s="897">
        <v>1</v>
      </c>
      <c r="H514" s="898">
        <f t="shared" si="15"/>
        <v>7971364</v>
      </c>
      <c r="I514" s="897">
        <v>1</v>
      </c>
      <c r="J514" s="898">
        <f>I514*H514</f>
        <v>7971364</v>
      </c>
    </row>
    <row r="515" spans="1:10" s="1069" customFormat="1" ht="25.5">
      <c r="A515" s="1008">
        <v>492</v>
      </c>
      <c r="B515" s="915" t="s">
        <v>3071</v>
      </c>
      <c r="C515" s="215">
        <v>2021</v>
      </c>
      <c r="D515" s="215"/>
      <c r="E515" s="215" t="s">
        <v>12</v>
      </c>
      <c r="F515" s="917">
        <v>150000</v>
      </c>
      <c r="G515" s="897">
        <v>1</v>
      </c>
      <c r="H515" s="898">
        <f>F515*G515</f>
        <v>150000</v>
      </c>
      <c r="I515" s="897">
        <v>1</v>
      </c>
      <c r="J515" s="898">
        <f t="shared" ref="J515:J522" si="16">I515*F515</f>
        <v>150000</v>
      </c>
    </row>
    <row r="516" spans="1:10" s="1069" customFormat="1" ht="25.5">
      <c r="A516" s="1008">
        <v>493</v>
      </c>
      <c r="B516" s="915" t="s">
        <v>3072</v>
      </c>
      <c r="C516" s="215">
        <v>2021</v>
      </c>
      <c r="D516" s="215"/>
      <c r="E516" s="215" t="s">
        <v>12</v>
      </c>
      <c r="F516" s="917">
        <v>150000</v>
      </c>
      <c r="G516" s="897">
        <v>1</v>
      </c>
      <c r="H516" s="898">
        <f t="shared" ref="H516:H522" si="17">G516*F516</f>
        <v>150000</v>
      </c>
      <c r="I516" s="897">
        <v>1</v>
      </c>
      <c r="J516" s="898">
        <f t="shared" si="16"/>
        <v>150000</v>
      </c>
    </row>
    <row r="517" spans="1:10" s="1069" customFormat="1" ht="25.5">
      <c r="A517" s="1008">
        <v>494</v>
      </c>
      <c r="B517" s="915" t="s">
        <v>3073</v>
      </c>
      <c r="C517" s="215">
        <v>2021</v>
      </c>
      <c r="D517" s="215"/>
      <c r="E517" s="215" t="s">
        <v>12</v>
      </c>
      <c r="F517" s="917">
        <v>150000</v>
      </c>
      <c r="G517" s="897">
        <v>1</v>
      </c>
      <c r="H517" s="898">
        <f t="shared" si="17"/>
        <v>150000</v>
      </c>
      <c r="I517" s="897">
        <v>1</v>
      </c>
      <c r="J517" s="898">
        <f t="shared" si="16"/>
        <v>150000</v>
      </c>
    </row>
    <row r="518" spans="1:10" s="1069" customFormat="1" ht="51">
      <c r="A518" s="1008">
        <v>495</v>
      </c>
      <c r="B518" s="915" t="s">
        <v>3074</v>
      </c>
      <c r="C518" s="215">
        <v>2021</v>
      </c>
      <c r="D518" s="215"/>
      <c r="E518" s="215" t="s">
        <v>12</v>
      </c>
      <c r="F518" s="918">
        <v>12203849</v>
      </c>
      <c r="G518" s="897">
        <v>1</v>
      </c>
      <c r="H518" s="917">
        <f>G518*F518</f>
        <v>12203849</v>
      </c>
      <c r="I518" s="897">
        <v>1</v>
      </c>
      <c r="J518" s="898">
        <f t="shared" si="16"/>
        <v>12203849</v>
      </c>
    </row>
    <row r="519" spans="1:10" s="1069" customFormat="1" ht="51">
      <c r="A519" s="1008">
        <v>496</v>
      </c>
      <c r="B519" s="915" t="s">
        <v>3075</v>
      </c>
      <c r="C519" s="215">
        <v>2021</v>
      </c>
      <c r="D519" s="215"/>
      <c r="E519" s="215" t="s">
        <v>12</v>
      </c>
      <c r="F519" s="917">
        <v>6560014</v>
      </c>
      <c r="G519" s="897">
        <v>1</v>
      </c>
      <c r="H519" s="898">
        <f t="shared" si="17"/>
        <v>6560014</v>
      </c>
      <c r="I519" s="897">
        <v>1</v>
      </c>
      <c r="J519" s="898">
        <f t="shared" si="16"/>
        <v>6560014</v>
      </c>
    </row>
    <row r="520" spans="1:10" s="1069" customFormat="1" ht="51">
      <c r="A520" s="1008">
        <v>497</v>
      </c>
      <c r="B520" s="915" t="s">
        <v>3076</v>
      </c>
      <c r="C520" s="215">
        <v>2021</v>
      </c>
      <c r="D520" s="215"/>
      <c r="E520" s="215" t="s">
        <v>12</v>
      </c>
      <c r="F520" s="917">
        <v>61900016</v>
      </c>
      <c r="G520" s="897">
        <v>1</v>
      </c>
      <c r="H520" s="898">
        <f t="shared" si="17"/>
        <v>61900016</v>
      </c>
      <c r="I520" s="897">
        <v>1</v>
      </c>
      <c r="J520" s="898">
        <f t="shared" si="16"/>
        <v>61900016</v>
      </c>
    </row>
    <row r="521" spans="1:10" s="1069" customFormat="1" ht="38.25">
      <c r="A521" s="1008">
        <v>498</v>
      </c>
      <c r="B521" s="915" t="s">
        <v>3077</v>
      </c>
      <c r="C521" s="215">
        <v>2021</v>
      </c>
      <c r="D521" s="215"/>
      <c r="E521" s="215" t="s">
        <v>12</v>
      </c>
      <c r="F521" s="917">
        <v>8008773</v>
      </c>
      <c r="G521" s="897">
        <v>1</v>
      </c>
      <c r="H521" s="898">
        <f t="shared" si="17"/>
        <v>8008773</v>
      </c>
      <c r="I521" s="897">
        <v>1</v>
      </c>
      <c r="J521" s="898">
        <f t="shared" si="16"/>
        <v>8008773</v>
      </c>
    </row>
    <row r="522" spans="1:10" s="1069" customFormat="1" ht="38.25">
      <c r="A522" s="1008">
        <v>499</v>
      </c>
      <c r="B522" s="915" t="s">
        <v>3077</v>
      </c>
      <c r="C522" s="215">
        <v>2021</v>
      </c>
      <c r="D522" s="215"/>
      <c r="E522" s="215" t="s">
        <v>12</v>
      </c>
      <c r="F522" s="917">
        <v>26933007</v>
      </c>
      <c r="G522" s="897">
        <v>1</v>
      </c>
      <c r="H522" s="898">
        <f t="shared" si="17"/>
        <v>26933007</v>
      </c>
      <c r="I522" s="897">
        <v>1</v>
      </c>
      <c r="J522" s="898">
        <f t="shared" si="16"/>
        <v>26933007</v>
      </c>
    </row>
    <row r="523" spans="1:10" s="1069" customFormat="1">
      <c r="A523" s="1008">
        <v>500</v>
      </c>
      <c r="B523" s="919" t="s">
        <v>3078</v>
      </c>
      <c r="C523" s="920">
        <v>2010</v>
      </c>
      <c r="D523" s="920"/>
      <c r="E523" s="1030" t="s">
        <v>12</v>
      </c>
      <c r="F523" s="1035">
        <v>1500</v>
      </c>
      <c r="G523" s="920">
        <v>4</v>
      </c>
      <c r="H523" s="1035">
        <v>6000</v>
      </c>
      <c r="I523" s="1036">
        <v>4</v>
      </c>
      <c r="J523" s="1035">
        <v>6000</v>
      </c>
    </row>
    <row r="524" spans="1:10" s="1069" customFormat="1">
      <c r="A524" s="1008">
        <v>501</v>
      </c>
      <c r="B524" s="919" t="s">
        <v>3079</v>
      </c>
      <c r="C524" s="920">
        <v>2010</v>
      </c>
      <c r="D524" s="920"/>
      <c r="E524" s="1030" t="s">
        <v>12</v>
      </c>
      <c r="F524" s="1035">
        <v>2500</v>
      </c>
      <c r="G524" s="920">
        <v>1</v>
      </c>
      <c r="H524" s="1035">
        <v>2500</v>
      </c>
      <c r="I524" s="1036">
        <v>1</v>
      </c>
      <c r="J524" s="1035">
        <v>2500</v>
      </c>
    </row>
    <row r="525" spans="1:10" s="1069" customFormat="1">
      <c r="A525" s="1008">
        <v>502</v>
      </c>
      <c r="B525" s="919" t="s">
        <v>3080</v>
      </c>
      <c r="C525" s="920">
        <v>2010</v>
      </c>
      <c r="D525" s="920"/>
      <c r="E525" s="1030" t="s">
        <v>12</v>
      </c>
      <c r="F525" s="1035">
        <v>2000</v>
      </c>
      <c r="G525" s="920">
        <v>1</v>
      </c>
      <c r="H525" s="1035">
        <v>2000</v>
      </c>
      <c r="I525" s="1036">
        <v>1</v>
      </c>
      <c r="J525" s="1035">
        <v>2000</v>
      </c>
    </row>
    <row r="526" spans="1:10" s="1069" customFormat="1">
      <c r="A526" s="1008">
        <v>503</v>
      </c>
      <c r="B526" s="919" t="s">
        <v>3081</v>
      </c>
      <c r="C526" s="920">
        <v>2010</v>
      </c>
      <c r="D526" s="920"/>
      <c r="E526" s="1030" t="s">
        <v>12</v>
      </c>
      <c r="F526" s="1035">
        <v>1500</v>
      </c>
      <c r="G526" s="920">
        <v>1</v>
      </c>
      <c r="H526" s="1035">
        <v>1500</v>
      </c>
      <c r="I526" s="1036">
        <v>1</v>
      </c>
      <c r="J526" s="1035">
        <v>1500</v>
      </c>
    </row>
    <row r="527" spans="1:10" s="1069" customFormat="1">
      <c r="A527" s="1008">
        <v>504</v>
      </c>
      <c r="B527" s="919" t="s">
        <v>3082</v>
      </c>
      <c r="C527" s="920">
        <v>2010</v>
      </c>
      <c r="D527" s="920"/>
      <c r="E527" s="1030" t="s">
        <v>12</v>
      </c>
      <c r="F527" s="1035">
        <v>1500</v>
      </c>
      <c r="G527" s="920">
        <v>30</v>
      </c>
      <c r="H527" s="1035">
        <v>45000</v>
      </c>
      <c r="I527" s="1036">
        <v>30</v>
      </c>
      <c r="J527" s="1035">
        <v>45000</v>
      </c>
    </row>
    <row r="528" spans="1:10" s="1069" customFormat="1">
      <c r="A528" s="1008">
        <v>505</v>
      </c>
      <c r="B528" s="919" t="s">
        <v>3083</v>
      </c>
      <c r="C528" s="920">
        <v>2010</v>
      </c>
      <c r="D528" s="920"/>
      <c r="E528" s="1030" t="s">
        <v>12</v>
      </c>
      <c r="F528" s="1035">
        <v>600</v>
      </c>
      <c r="G528" s="920">
        <v>30</v>
      </c>
      <c r="H528" s="1035">
        <v>18000</v>
      </c>
      <c r="I528" s="1036">
        <v>30</v>
      </c>
      <c r="J528" s="1035">
        <v>18000</v>
      </c>
    </row>
    <row r="529" spans="1:10" s="1069" customFormat="1">
      <c r="A529" s="1008">
        <v>506</v>
      </c>
      <c r="B529" s="921" t="s">
        <v>3084</v>
      </c>
      <c r="C529" s="920">
        <v>2010</v>
      </c>
      <c r="D529" s="920"/>
      <c r="E529" s="1030" t="s">
        <v>12</v>
      </c>
      <c r="F529" s="1035">
        <v>1500</v>
      </c>
      <c r="G529" s="920">
        <v>30</v>
      </c>
      <c r="H529" s="1035">
        <v>45000</v>
      </c>
      <c r="I529" s="1036">
        <v>30</v>
      </c>
      <c r="J529" s="1035">
        <v>45000</v>
      </c>
    </row>
    <row r="530" spans="1:10" s="1069" customFormat="1" ht="30">
      <c r="A530" s="1008">
        <v>507</v>
      </c>
      <c r="B530" s="921" t="s">
        <v>3085</v>
      </c>
      <c r="C530" s="920">
        <v>2010</v>
      </c>
      <c r="D530" s="920"/>
      <c r="E530" s="1030" t="s">
        <v>341</v>
      </c>
      <c r="F530" s="1035">
        <v>4000</v>
      </c>
      <c r="G530" s="920">
        <v>30</v>
      </c>
      <c r="H530" s="1035">
        <v>120000</v>
      </c>
      <c r="I530" s="1036">
        <v>30</v>
      </c>
      <c r="J530" s="1035">
        <v>120000</v>
      </c>
    </row>
    <row r="531" spans="1:10" s="1069" customFormat="1">
      <c r="A531" s="1008">
        <v>508</v>
      </c>
      <c r="B531" s="919" t="s">
        <v>3086</v>
      </c>
      <c r="C531" s="920">
        <v>2010</v>
      </c>
      <c r="D531" s="920"/>
      <c r="E531" s="1030" t="s">
        <v>12</v>
      </c>
      <c r="F531" s="1035">
        <v>1500</v>
      </c>
      <c r="G531" s="920">
        <v>3</v>
      </c>
      <c r="H531" s="1035">
        <v>4500</v>
      </c>
      <c r="I531" s="1036">
        <v>3</v>
      </c>
      <c r="J531" s="1035">
        <v>4500</v>
      </c>
    </row>
    <row r="532" spans="1:10" s="1069" customFormat="1">
      <c r="A532" s="1008">
        <v>509</v>
      </c>
      <c r="B532" s="919" t="s">
        <v>3087</v>
      </c>
      <c r="C532" s="920">
        <v>2010</v>
      </c>
      <c r="D532" s="920"/>
      <c r="E532" s="1030" t="s">
        <v>12</v>
      </c>
      <c r="F532" s="1035">
        <v>4000</v>
      </c>
      <c r="G532" s="920">
        <v>20</v>
      </c>
      <c r="H532" s="1035">
        <v>80000</v>
      </c>
      <c r="I532" s="1036">
        <v>20</v>
      </c>
      <c r="J532" s="1035">
        <v>80000</v>
      </c>
    </row>
    <row r="533" spans="1:10" s="1069" customFormat="1">
      <c r="A533" s="1008">
        <v>510</v>
      </c>
      <c r="B533" s="919" t="s">
        <v>2606</v>
      </c>
      <c r="C533" s="920">
        <v>2010</v>
      </c>
      <c r="D533" s="920"/>
      <c r="E533" s="1030" t="s">
        <v>341</v>
      </c>
      <c r="F533" s="1035">
        <v>3333</v>
      </c>
      <c r="G533" s="920">
        <v>4</v>
      </c>
      <c r="H533" s="1035">
        <v>13332</v>
      </c>
      <c r="I533" s="1036">
        <v>4</v>
      </c>
      <c r="J533" s="1037">
        <v>13332</v>
      </c>
    </row>
    <row r="534" spans="1:10" s="1069" customFormat="1">
      <c r="A534" s="1008">
        <v>511</v>
      </c>
      <c r="B534" s="919" t="s">
        <v>3088</v>
      </c>
      <c r="C534" s="920">
        <v>2010</v>
      </c>
      <c r="D534" s="920"/>
      <c r="E534" s="1030" t="s">
        <v>341</v>
      </c>
      <c r="F534" s="1035">
        <v>2000</v>
      </c>
      <c r="G534" s="920">
        <v>2</v>
      </c>
      <c r="H534" s="1035">
        <v>4000</v>
      </c>
      <c r="I534" s="1036">
        <v>2</v>
      </c>
      <c r="J534" s="1035">
        <v>4000</v>
      </c>
    </row>
    <row r="535" spans="1:10" s="1069" customFormat="1">
      <c r="A535" s="1008">
        <v>512</v>
      </c>
      <c r="B535" s="919" t="s">
        <v>3089</v>
      </c>
      <c r="C535" s="920">
        <v>2010</v>
      </c>
      <c r="D535" s="920"/>
      <c r="E535" s="1030" t="s">
        <v>341</v>
      </c>
      <c r="F535" s="1035">
        <v>2500</v>
      </c>
      <c r="G535" s="920">
        <v>1</v>
      </c>
      <c r="H535" s="1035">
        <v>2500</v>
      </c>
      <c r="I535" s="1036">
        <v>1</v>
      </c>
      <c r="J535" s="1035">
        <v>2500</v>
      </c>
    </row>
    <row r="536" spans="1:10" s="1069" customFormat="1" ht="24.95" customHeight="1">
      <c r="A536" s="1008">
        <v>513</v>
      </c>
      <c r="B536" s="919" t="s">
        <v>832</v>
      </c>
      <c r="C536" s="920">
        <v>2010</v>
      </c>
      <c r="D536" s="920"/>
      <c r="E536" s="1030" t="s">
        <v>341</v>
      </c>
      <c r="F536" s="1035">
        <v>2760</v>
      </c>
      <c r="G536" s="920">
        <v>20</v>
      </c>
      <c r="H536" s="1035">
        <v>55200</v>
      </c>
      <c r="I536" s="1036">
        <v>20</v>
      </c>
      <c r="J536" s="1035">
        <v>55200</v>
      </c>
    </row>
    <row r="537" spans="1:10" s="1069" customFormat="1">
      <c r="A537" s="1008">
        <v>514</v>
      </c>
      <c r="B537" s="919" t="s">
        <v>3090</v>
      </c>
      <c r="C537" s="920">
        <v>2010</v>
      </c>
      <c r="D537" s="920"/>
      <c r="E537" s="1030" t="s">
        <v>341</v>
      </c>
      <c r="F537" s="1035">
        <v>3360</v>
      </c>
      <c r="G537" s="920">
        <v>20</v>
      </c>
      <c r="H537" s="1035">
        <v>67200</v>
      </c>
      <c r="I537" s="1036">
        <v>20</v>
      </c>
      <c r="J537" s="1035">
        <v>67200</v>
      </c>
    </row>
    <row r="538" spans="1:10" s="1069" customFormat="1">
      <c r="A538" s="1008">
        <v>515</v>
      </c>
      <c r="B538" s="919" t="s">
        <v>3091</v>
      </c>
      <c r="C538" s="920">
        <v>2010</v>
      </c>
      <c r="D538" s="920"/>
      <c r="E538" s="1030" t="s">
        <v>341</v>
      </c>
      <c r="F538" s="1035">
        <v>3000</v>
      </c>
      <c r="G538" s="920">
        <v>1</v>
      </c>
      <c r="H538" s="1035">
        <v>3000</v>
      </c>
      <c r="I538" s="1036">
        <v>1</v>
      </c>
      <c r="J538" s="1035">
        <v>3000</v>
      </c>
    </row>
    <row r="539" spans="1:10" s="1069" customFormat="1">
      <c r="A539" s="1008">
        <v>516</v>
      </c>
      <c r="B539" s="919" t="s">
        <v>3092</v>
      </c>
      <c r="C539" s="920">
        <v>2010</v>
      </c>
      <c r="D539" s="920"/>
      <c r="E539" s="1030" t="s">
        <v>12</v>
      </c>
      <c r="F539" s="1035">
        <v>1300</v>
      </c>
      <c r="G539" s="920">
        <v>10</v>
      </c>
      <c r="H539" s="1035">
        <v>13000</v>
      </c>
      <c r="I539" s="1036">
        <v>10</v>
      </c>
      <c r="J539" s="1035">
        <v>13000</v>
      </c>
    </row>
    <row r="540" spans="1:10" s="1069" customFormat="1">
      <c r="A540" s="1008">
        <v>517</v>
      </c>
      <c r="B540" s="919" t="s">
        <v>3093</v>
      </c>
      <c r="C540" s="920">
        <v>2010</v>
      </c>
      <c r="D540" s="920"/>
      <c r="E540" s="1030" t="s">
        <v>12</v>
      </c>
      <c r="F540" s="1035">
        <v>2000</v>
      </c>
      <c r="G540" s="920">
        <v>3</v>
      </c>
      <c r="H540" s="1035">
        <v>6000</v>
      </c>
      <c r="I540" s="1036">
        <v>3</v>
      </c>
      <c r="J540" s="1035">
        <v>6000</v>
      </c>
    </row>
    <row r="541" spans="1:10" s="1069" customFormat="1">
      <c r="A541" s="1008">
        <v>518</v>
      </c>
      <c r="B541" s="919" t="s">
        <v>3094</v>
      </c>
      <c r="C541" s="920">
        <v>2010</v>
      </c>
      <c r="D541" s="920"/>
      <c r="E541" s="1030" t="s">
        <v>12</v>
      </c>
      <c r="F541" s="1035">
        <v>800</v>
      </c>
      <c r="G541" s="920">
        <v>4</v>
      </c>
      <c r="H541" s="1035">
        <v>3200</v>
      </c>
      <c r="I541" s="1036">
        <v>4</v>
      </c>
      <c r="J541" s="1035">
        <v>3200</v>
      </c>
    </row>
    <row r="542" spans="1:10" s="1069" customFormat="1">
      <c r="A542" s="1008">
        <v>519</v>
      </c>
      <c r="B542" s="919" t="s">
        <v>3095</v>
      </c>
      <c r="C542" s="920">
        <v>2010</v>
      </c>
      <c r="D542" s="920"/>
      <c r="E542" s="1030" t="s">
        <v>12</v>
      </c>
      <c r="F542" s="1035">
        <v>7000</v>
      </c>
      <c r="G542" s="920">
        <v>20</v>
      </c>
      <c r="H542" s="1035">
        <v>140000</v>
      </c>
      <c r="I542" s="1036">
        <v>20</v>
      </c>
      <c r="J542" s="1035">
        <v>140000</v>
      </c>
    </row>
    <row r="543" spans="1:10" s="1069" customFormat="1">
      <c r="A543" s="1008">
        <v>520</v>
      </c>
      <c r="B543" s="919" t="s">
        <v>3096</v>
      </c>
      <c r="C543" s="920">
        <v>2010</v>
      </c>
      <c r="D543" s="920"/>
      <c r="E543" s="1030" t="s">
        <v>12</v>
      </c>
      <c r="F543" s="1035">
        <v>5000</v>
      </c>
      <c r="G543" s="920">
        <v>30</v>
      </c>
      <c r="H543" s="1035">
        <v>150000</v>
      </c>
      <c r="I543" s="1036">
        <v>30</v>
      </c>
      <c r="J543" s="1035">
        <v>150000</v>
      </c>
    </row>
    <row r="544" spans="1:10" s="1069" customFormat="1">
      <c r="A544" s="1008">
        <v>521</v>
      </c>
      <c r="B544" s="919" t="s">
        <v>2524</v>
      </c>
      <c r="C544" s="920">
        <v>2010</v>
      </c>
      <c r="D544" s="920"/>
      <c r="E544" s="1030" t="s">
        <v>12</v>
      </c>
      <c r="F544" s="1035">
        <v>7000</v>
      </c>
      <c r="G544" s="920">
        <v>18</v>
      </c>
      <c r="H544" s="1035">
        <v>126000</v>
      </c>
      <c r="I544" s="1036">
        <v>18</v>
      </c>
      <c r="J544" s="1035">
        <v>126000</v>
      </c>
    </row>
    <row r="545" spans="1:10" s="1069" customFormat="1">
      <c r="A545" s="1008">
        <v>522</v>
      </c>
      <c r="B545" s="919" t="s">
        <v>2527</v>
      </c>
      <c r="C545" s="920">
        <v>2010</v>
      </c>
      <c r="D545" s="920"/>
      <c r="E545" s="1030" t="s">
        <v>12</v>
      </c>
      <c r="F545" s="1035">
        <v>1100</v>
      </c>
      <c r="G545" s="920">
        <v>161</v>
      </c>
      <c r="H545" s="1035">
        <v>177100</v>
      </c>
      <c r="I545" s="1036">
        <v>161</v>
      </c>
      <c r="J545" s="1035">
        <v>177100</v>
      </c>
    </row>
    <row r="546" spans="1:10">
      <c r="A546" s="1008">
        <v>523</v>
      </c>
      <c r="B546" s="919" t="s">
        <v>3097</v>
      </c>
      <c r="C546" s="920">
        <v>2010</v>
      </c>
      <c r="D546" s="920"/>
      <c r="E546" s="1030" t="s">
        <v>341</v>
      </c>
      <c r="F546" s="1035">
        <v>3000</v>
      </c>
      <c r="G546" s="920">
        <v>20</v>
      </c>
      <c r="H546" s="1035">
        <v>60000</v>
      </c>
      <c r="I546" s="1036">
        <v>20</v>
      </c>
      <c r="J546" s="1035">
        <v>60000</v>
      </c>
    </row>
    <row r="547" spans="1:10">
      <c r="A547" s="1008">
        <v>524</v>
      </c>
      <c r="B547" s="919" t="s">
        <v>3097</v>
      </c>
      <c r="C547" s="920">
        <v>2010</v>
      </c>
      <c r="D547" s="920"/>
      <c r="E547" s="1030" t="s">
        <v>341</v>
      </c>
      <c r="F547" s="1035">
        <v>2800</v>
      </c>
      <c r="G547" s="920">
        <v>8</v>
      </c>
      <c r="H547" s="1035">
        <v>22400</v>
      </c>
      <c r="I547" s="1036">
        <v>8</v>
      </c>
      <c r="J547" s="1035">
        <v>22400</v>
      </c>
    </row>
    <row r="548" spans="1:10">
      <c r="A548" s="1008">
        <v>525</v>
      </c>
      <c r="B548" s="919" t="s">
        <v>3098</v>
      </c>
      <c r="C548" s="920">
        <v>2010</v>
      </c>
      <c r="D548" s="920"/>
      <c r="E548" s="1030" t="s">
        <v>12</v>
      </c>
      <c r="F548" s="1035">
        <v>700</v>
      </c>
      <c r="G548" s="920">
        <v>4</v>
      </c>
      <c r="H548" s="1035">
        <v>2800</v>
      </c>
      <c r="I548" s="1036">
        <v>4</v>
      </c>
      <c r="J548" s="1035">
        <v>2800</v>
      </c>
    </row>
    <row r="549" spans="1:10">
      <c r="A549" s="1008">
        <v>526</v>
      </c>
      <c r="B549" s="919" t="s">
        <v>3099</v>
      </c>
      <c r="C549" s="920">
        <v>2010</v>
      </c>
      <c r="D549" s="920"/>
      <c r="E549" s="1030" t="s">
        <v>12</v>
      </c>
      <c r="F549" s="1035">
        <v>600</v>
      </c>
      <c r="G549" s="920">
        <v>1</v>
      </c>
      <c r="H549" s="1035">
        <v>600</v>
      </c>
      <c r="I549" s="1036">
        <v>1</v>
      </c>
      <c r="J549" s="1035">
        <v>600</v>
      </c>
    </row>
    <row r="550" spans="1:10">
      <c r="A550" s="1008">
        <v>527</v>
      </c>
      <c r="B550" s="919" t="s">
        <v>3100</v>
      </c>
      <c r="C550" s="920">
        <v>2010</v>
      </c>
      <c r="D550" s="920"/>
      <c r="E550" s="1030" t="s">
        <v>12</v>
      </c>
      <c r="F550" s="1035">
        <v>2000</v>
      </c>
      <c r="G550" s="920">
        <v>5</v>
      </c>
      <c r="H550" s="1035">
        <v>10000</v>
      </c>
      <c r="I550" s="1036">
        <v>5</v>
      </c>
      <c r="J550" s="1035">
        <v>10000</v>
      </c>
    </row>
    <row r="551" spans="1:10">
      <c r="A551" s="1008">
        <v>528</v>
      </c>
      <c r="B551" s="919" t="s">
        <v>3101</v>
      </c>
      <c r="C551" s="920">
        <v>2010</v>
      </c>
      <c r="D551" s="920"/>
      <c r="E551" s="1030" t="s">
        <v>12</v>
      </c>
      <c r="F551" s="1035">
        <v>1000</v>
      </c>
      <c r="G551" s="920">
        <v>30</v>
      </c>
      <c r="H551" s="1035">
        <v>30000</v>
      </c>
      <c r="I551" s="1036">
        <v>30</v>
      </c>
      <c r="J551" s="1035">
        <v>30000</v>
      </c>
    </row>
    <row r="552" spans="1:10">
      <c r="A552" s="1008">
        <v>529</v>
      </c>
      <c r="B552" s="919" t="s">
        <v>3102</v>
      </c>
      <c r="C552" s="920">
        <v>2010</v>
      </c>
      <c r="D552" s="920"/>
      <c r="E552" s="1030" t="s">
        <v>12</v>
      </c>
      <c r="F552" s="1035">
        <v>15000</v>
      </c>
      <c r="G552" s="920">
        <v>5</v>
      </c>
      <c r="H552" s="1035">
        <v>75000</v>
      </c>
      <c r="I552" s="1036">
        <v>5</v>
      </c>
      <c r="J552" s="1035">
        <v>75000</v>
      </c>
    </row>
    <row r="553" spans="1:10">
      <c r="A553" s="1008">
        <v>530</v>
      </c>
      <c r="B553" s="919" t="s">
        <v>3103</v>
      </c>
      <c r="C553" s="920">
        <v>2010</v>
      </c>
      <c r="D553" s="920"/>
      <c r="E553" s="1030" t="s">
        <v>12</v>
      </c>
      <c r="F553" s="1035">
        <v>3000</v>
      </c>
      <c r="G553" s="920">
        <v>1</v>
      </c>
      <c r="H553" s="1035">
        <v>3000</v>
      </c>
      <c r="I553" s="1036">
        <v>1</v>
      </c>
      <c r="J553" s="1035">
        <v>3000</v>
      </c>
    </row>
    <row r="554" spans="1:10">
      <c r="A554" s="1008">
        <v>531</v>
      </c>
      <c r="B554" s="919" t="s">
        <v>3104</v>
      </c>
      <c r="C554" s="920">
        <v>2010</v>
      </c>
      <c r="D554" s="920"/>
      <c r="E554" s="1030" t="s">
        <v>12</v>
      </c>
      <c r="F554" s="1035">
        <v>8000</v>
      </c>
      <c r="G554" s="920">
        <v>22</v>
      </c>
      <c r="H554" s="1035">
        <v>176000</v>
      </c>
      <c r="I554" s="1036">
        <v>22</v>
      </c>
      <c r="J554" s="1035">
        <v>176000</v>
      </c>
    </row>
    <row r="555" spans="1:10" ht="24.95" customHeight="1">
      <c r="A555" s="1008">
        <v>532</v>
      </c>
      <c r="B555" s="919" t="s">
        <v>1331</v>
      </c>
      <c r="C555" s="920">
        <v>2010</v>
      </c>
      <c r="D555" s="920"/>
      <c r="E555" s="1030" t="s">
        <v>12</v>
      </c>
      <c r="F555" s="1035">
        <v>2120</v>
      </c>
      <c r="G555" s="920">
        <v>5</v>
      </c>
      <c r="H555" s="1035">
        <v>10600</v>
      </c>
      <c r="I555" s="1036">
        <v>5</v>
      </c>
      <c r="J555" s="1035">
        <v>10600</v>
      </c>
    </row>
    <row r="556" spans="1:10" ht="24.95" customHeight="1">
      <c r="A556" s="1008">
        <v>533</v>
      </c>
      <c r="B556" s="919" t="s">
        <v>3105</v>
      </c>
      <c r="C556" s="920">
        <v>2012</v>
      </c>
      <c r="D556" s="920"/>
      <c r="E556" s="1030" t="s">
        <v>12</v>
      </c>
      <c r="F556" s="1035">
        <v>5000</v>
      </c>
      <c r="G556" s="920">
        <v>3</v>
      </c>
      <c r="H556" s="1035">
        <v>15000</v>
      </c>
      <c r="I556" s="1036">
        <v>3</v>
      </c>
      <c r="J556" s="1035">
        <v>15000</v>
      </c>
    </row>
    <row r="557" spans="1:10" ht="24.95" customHeight="1">
      <c r="A557" s="1008">
        <v>534</v>
      </c>
      <c r="B557" s="919" t="s">
        <v>3106</v>
      </c>
      <c r="C557" s="920">
        <v>2013</v>
      </c>
      <c r="D557" s="920"/>
      <c r="E557" s="1030" t="s">
        <v>12</v>
      </c>
      <c r="F557" s="1035">
        <v>3000</v>
      </c>
      <c r="G557" s="920">
        <v>5</v>
      </c>
      <c r="H557" s="1035">
        <v>15000</v>
      </c>
      <c r="I557" s="1036">
        <v>5</v>
      </c>
      <c r="J557" s="1035">
        <v>15000</v>
      </c>
    </row>
    <row r="558" spans="1:10" ht="24.95" customHeight="1">
      <c r="A558" s="1008">
        <v>535</v>
      </c>
      <c r="B558" s="921" t="s">
        <v>3085</v>
      </c>
      <c r="C558" s="920">
        <v>2015</v>
      </c>
      <c r="D558" s="920"/>
      <c r="E558" s="1030" t="s">
        <v>341</v>
      </c>
      <c r="F558" s="1035">
        <v>3500</v>
      </c>
      <c r="G558" s="920">
        <v>5</v>
      </c>
      <c r="H558" s="1035">
        <v>17500</v>
      </c>
      <c r="I558" s="1036">
        <v>5</v>
      </c>
      <c r="J558" s="1035">
        <v>17500</v>
      </c>
    </row>
    <row r="559" spans="1:10" ht="24.95" customHeight="1">
      <c r="A559" s="1008">
        <v>536</v>
      </c>
      <c r="B559" s="919" t="s">
        <v>3107</v>
      </c>
      <c r="C559" s="920">
        <v>2015</v>
      </c>
      <c r="D559" s="920"/>
      <c r="E559" s="1030" t="s">
        <v>12</v>
      </c>
      <c r="F559" s="1035">
        <v>1000</v>
      </c>
      <c r="G559" s="920">
        <v>20</v>
      </c>
      <c r="H559" s="1035">
        <v>20000</v>
      </c>
      <c r="I559" s="1036">
        <v>20</v>
      </c>
      <c r="J559" s="1035">
        <v>20000</v>
      </c>
    </row>
    <row r="560" spans="1:10" ht="24.95" customHeight="1">
      <c r="A560" s="1008">
        <v>537</v>
      </c>
      <c r="B560" s="919" t="s">
        <v>3108</v>
      </c>
      <c r="C560" s="920">
        <v>2015</v>
      </c>
      <c r="D560" s="920"/>
      <c r="E560" s="1030" t="s">
        <v>12</v>
      </c>
      <c r="F560" s="1035">
        <v>7500</v>
      </c>
      <c r="G560" s="920">
        <v>1</v>
      </c>
      <c r="H560" s="1035">
        <v>7500</v>
      </c>
      <c r="I560" s="1036">
        <v>1</v>
      </c>
      <c r="J560" s="1035">
        <v>7500</v>
      </c>
    </row>
    <row r="561" spans="1:10" ht="24.95" customHeight="1">
      <c r="A561" s="1008">
        <v>538</v>
      </c>
      <c r="B561" s="919" t="s">
        <v>3109</v>
      </c>
      <c r="C561" s="920">
        <v>2015</v>
      </c>
      <c r="D561" s="920"/>
      <c r="E561" s="1030" t="s">
        <v>12</v>
      </c>
      <c r="F561" s="1035">
        <v>12000</v>
      </c>
      <c r="G561" s="920">
        <v>1</v>
      </c>
      <c r="H561" s="1035">
        <v>12000</v>
      </c>
      <c r="I561" s="1036">
        <v>1</v>
      </c>
      <c r="J561" s="1035">
        <v>12000</v>
      </c>
    </row>
    <row r="562" spans="1:10" ht="24.95" customHeight="1">
      <c r="A562" s="1008">
        <v>539</v>
      </c>
      <c r="B562" s="919" t="s">
        <v>3110</v>
      </c>
      <c r="C562" s="920">
        <v>2015</v>
      </c>
      <c r="D562" s="920"/>
      <c r="E562" s="1030" t="s">
        <v>12</v>
      </c>
      <c r="F562" s="1035">
        <v>26000</v>
      </c>
      <c r="G562" s="920">
        <v>1</v>
      </c>
      <c r="H562" s="1035">
        <v>26000</v>
      </c>
      <c r="I562" s="1036">
        <v>1</v>
      </c>
      <c r="J562" s="1035">
        <v>26000</v>
      </c>
    </row>
    <row r="563" spans="1:10" ht="24.95" customHeight="1">
      <c r="A563" s="1008">
        <v>540</v>
      </c>
      <c r="B563" s="922" t="s">
        <v>3111</v>
      </c>
      <c r="C563" s="920">
        <v>2016</v>
      </c>
      <c r="D563" s="920"/>
      <c r="E563" s="1030" t="s">
        <v>12</v>
      </c>
      <c r="F563" s="1038">
        <v>7000</v>
      </c>
      <c r="G563" s="923">
        <v>3</v>
      </c>
      <c r="H563" s="1038">
        <v>21000</v>
      </c>
      <c r="I563" s="1039">
        <v>3</v>
      </c>
      <c r="J563" s="1038">
        <v>21000</v>
      </c>
    </row>
    <row r="564" spans="1:10" ht="35.1" customHeight="1">
      <c r="A564" s="1008">
        <v>541</v>
      </c>
      <c r="B564" s="919" t="s">
        <v>585</v>
      </c>
      <c r="C564" s="920">
        <v>2017</v>
      </c>
      <c r="D564" s="920"/>
      <c r="E564" s="1030" t="s">
        <v>12</v>
      </c>
      <c r="F564" s="1035">
        <v>16000</v>
      </c>
      <c r="G564" s="920">
        <v>1</v>
      </c>
      <c r="H564" s="1035">
        <v>16000</v>
      </c>
      <c r="I564" s="920">
        <v>1</v>
      </c>
      <c r="J564" s="1035">
        <v>16000</v>
      </c>
    </row>
    <row r="565" spans="1:10" ht="35.1" customHeight="1">
      <c r="A565" s="1008">
        <v>542</v>
      </c>
      <c r="B565" s="922" t="s">
        <v>586</v>
      </c>
      <c r="C565" s="923">
        <v>2017</v>
      </c>
      <c r="D565" s="923"/>
      <c r="E565" s="1040" t="s">
        <v>12</v>
      </c>
      <c r="F565" s="1038">
        <v>15000</v>
      </c>
      <c r="G565" s="923">
        <v>1</v>
      </c>
      <c r="H565" s="1038">
        <v>15000</v>
      </c>
      <c r="I565" s="1039">
        <v>1</v>
      </c>
      <c r="J565" s="1038">
        <v>15000</v>
      </c>
    </row>
    <row r="566" spans="1:10" ht="35.1" customHeight="1">
      <c r="A566" s="1008">
        <v>543</v>
      </c>
      <c r="B566" s="922" t="s">
        <v>3027</v>
      </c>
      <c r="C566" s="923">
        <v>2023</v>
      </c>
      <c r="D566" s="923"/>
      <c r="E566" s="1040" t="s">
        <v>2860</v>
      </c>
      <c r="F566" s="1038">
        <v>102528</v>
      </c>
      <c r="G566" s="923">
        <v>788</v>
      </c>
      <c r="H566" s="1038">
        <v>80791785</v>
      </c>
      <c r="I566" s="923">
        <v>788</v>
      </c>
      <c r="J566" s="1038">
        <v>80791785</v>
      </c>
    </row>
    <row r="567" spans="1:10" ht="35.1" customHeight="1">
      <c r="A567" s="1008">
        <v>544</v>
      </c>
      <c r="B567" s="922" t="s">
        <v>2874</v>
      </c>
      <c r="C567" s="923">
        <v>2023</v>
      </c>
      <c r="D567" s="923"/>
      <c r="E567" s="1040" t="s">
        <v>183</v>
      </c>
      <c r="F567" s="1038">
        <v>9078</v>
      </c>
      <c r="G567" s="923">
        <v>15861</v>
      </c>
      <c r="H567" s="1038">
        <v>143987139</v>
      </c>
      <c r="I567" s="923">
        <v>15861</v>
      </c>
      <c r="J567" s="1038">
        <v>143987139</v>
      </c>
    </row>
    <row r="568" spans="1:10" ht="35.1" customHeight="1">
      <c r="A568" s="1008">
        <v>545</v>
      </c>
      <c r="B568" s="922" t="s">
        <v>3171</v>
      </c>
      <c r="C568" s="923">
        <v>2023</v>
      </c>
      <c r="D568" s="923"/>
      <c r="E568" s="1040" t="s">
        <v>2860</v>
      </c>
      <c r="F568" s="1038">
        <v>4914</v>
      </c>
      <c r="G568" s="923">
        <v>4650</v>
      </c>
      <c r="H568" s="1038">
        <v>22851892</v>
      </c>
      <c r="I568" s="923">
        <v>4650</v>
      </c>
      <c r="J568" s="1038">
        <v>22851892</v>
      </c>
    </row>
    <row r="569" spans="1:10" ht="35.1" customHeight="1">
      <c r="A569" s="1008">
        <v>546</v>
      </c>
      <c r="B569" s="922" t="s">
        <v>2905</v>
      </c>
      <c r="C569" s="923">
        <v>2023</v>
      </c>
      <c r="D569" s="923"/>
      <c r="E569" s="1040" t="s">
        <v>183</v>
      </c>
      <c r="F569" s="1038">
        <v>2562</v>
      </c>
      <c r="G569" s="923">
        <v>7353</v>
      </c>
      <c r="H569" s="1038">
        <v>18841621</v>
      </c>
      <c r="I569" s="923">
        <v>7353</v>
      </c>
      <c r="J569" s="1038">
        <v>18841621</v>
      </c>
    </row>
    <row r="570" spans="1:10" ht="35.1" customHeight="1">
      <c r="A570" s="1008">
        <v>547</v>
      </c>
      <c r="B570" s="922" t="s">
        <v>2854</v>
      </c>
      <c r="C570" s="923">
        <v>2023</v>
      </c>
      <c r="D570" s="923"/>
      <c r="E570" s="1040" t="s">
        <v>183</v>
      </c>
      <c r="F570" s="1038">
        <v>5420</v>
      </c>
      <c r="G570" s="923">
        <v>2800</v>
      </c>
      <c r="H570" s="1038">
        <v>15336659</v>
      </c>
      <c r="I570" s="923">
        <v>2800</v>
      </c>
      <c r="J570" s="1038">
        <v>15336659</v>
      </c>
    </row>
    <row r="571" spans="1:10" ht="35.1" customHeight="1">
      <c r="A571" s="1008">
        <v>548</v>
      </c>
      <c r="B571" s="922" t="s">
        <v>2852</v>
      </c>
      <c r="C571" s="923">
        <v>2023</v>
      </c>
      <c r="D571" s="923"/>
      <c r="E571" s="1040" t="s">
        <v>183</v>
      </c>
      <c r="F571" s="1038">
        <v>167</v>
      </c>
      <c r="G571" s="923">
        <v>364</v>
      </c>
      <c r="H571" s="1038">
        <v>60731</v>
      </c>
      <c r="I571" s="923">
        <v>364</v>
      </c>
      <c r="J571" s="1038">
        <v>60731</v>
      </c>
    </row>
    <row r="572" spans="1:10" ht="35.1" customHeight="1">
      <c r="A572" s="1008"/>
      <c r="B572" s="1007"/>
      <c r="C572" s="1008"/>
      <c r="D572" s="1008"/>
      <c r="E572" s="1008"/>
      <c r="F572" s="1008"/>
      <c r="G572" s="1041">
        <f>SUM(G486:G571)</f>
        <v>38100</v>
      </c>
      <c r="H572" s="1041">
        <f>SUM(H486:H571)</f>
        <v>1525592445</v>
      </c>
      <c r="I572" s="1041">
        <f>SUM(I486:I571)</f>
        <v>38100</v>
      </c>
      <c r="J572" s="1041">
        <f>SUM(J486:J571)</f>
        <v>1525592445</v>
      </c>
    </row>
    <row r="573" spans="1:10" ht="24.95" customHeight="1">
      <c r="A573" s="1543" t="s">
        <v>587</v>
      </c>
      <c r="B573" s="1544"/>
      <c r="C573" s="1544"/>
      <c r="D573" s="1544"/>
      <c r="E573" s="1544"/>
      <c r="F573" s="1544"/>
      <c r="G573" s="1544"/>
      <c r="H573" s="1544"/>
      <c r="I573" s="1544"/>
      <c r="J573" s="1545"/>
    </row>
    <row r="574" spans="1:10" ht="24.95" customHeight="1">
      <c r="A574" s="1008">
        <v>549</v>
      </c>
      <c r="B574" s="1007" t="s">
        <v>3112</v>
      </c>
      <c r="C574" s="1008"/>
      <c r="D574" s="1008">
        <v>2022</v>
      </c>
      <c r="E574" s="1008" t="s">
        <v>183</v>
      </c>
      <c r="F574" s="1008">
        <v>12522.8</v>
      </c>
      <c r="G574" s="1008">
        <v>38439.800000000003</v>
      </c>
      <c r="H574" s="1008">
        <v>481373750</v>
      </c>
      <c r="I574" s="1008">
        <v>38439.800000000003</v>
      </c>
      <c r="J574" s="1008">
        <v>481373750</v>
      </c>
    </row>
    <row r="575" spans="1:10" ht="24.95" customHeight="1">
      <c r="A575" s="1008">
        <v>550</v>
      </c>
      <c r="B575" s="1007" t="s">
        <v>2854</v>
      </c>
      <c r="C575" s="1008"/>
      <c r="D575" s="1008">
        <v>2022</v>
      </c>
      <c r="E575" s="1008" t="s">
        <v>183</v>
      </c>
      <c r="F575" s="1008">
        <v>6075</v>
      </c>
      <c r="G575" s="1008">
        <v>2474</v>
      </c>
      <c r="H575" s="1008">
        <v>15030100</v>
      </c>
      <c r="I575" s="1008">
        <v>2474</v>
      </c>
      <c r="J575" s="1008">
        <v>15030100</v>
      </c>
    </row>
    <row r="576" spans="1:10">
      <c r="A576" s="1008">
        <v>551</v>
      </c>
      <c r="B576" s="1007" t="s">
        <v>3113</v>
      </c>
      <c r="C576" s="1008"/>
      <c r="D576" s="1008">
        <v>2022</v>
      </c>
      <c r="E576" s="1008" t="s">
        <v>2907</v>
      </c>
      <c r="F576" s="1008">
        <v>18288286</v>
      </c>
      <c r="G576" s="1008">
        <v>1</v>
      </c>
      <c r="H576" s="1008">
        <v>18288286</v>
      </c>
      <c r="I576" s="1008">
        <v>1</v>
      </c>
      <c r="J576" s="1008">
        <v>18288286</v>
      </c>
    </row>
    <row r="577" spans="1:10">
      <c r="A577" s="1008">
        <v>552</v>
      </c>
      <c r="B577" s="1007" t="s">
        <v>2962</v>
      </c>
      <c r="C577" s="1008"/>
      <c r="D577" s="1008">
        <v>2022</v>
      </c>
      <c r="E577" s="1008" t="s">
        <v>2860</v>
      </c>
      <c r="F577" s="1008">
        <v>22539</v>
      </c>
      <c r="G577" s="1008">
        <v>5532</v>
      </c>
      <c r="H577" s="1008">
        <v>124685837</v>
      </c>
      <c r="I577" s="1008">
        <v>5532</v>
      </c>
      <c r="J577" s="1008">
        <v>124685837</v>
      </c>
    </row>
    <row r="578" spans="1:10">
      <c r="A578" s="1008">
        <v>553</v>
      </c>
      <c r="B578" s="1007" t="s">
        <v>3027</v>
      </c>
      <c r="C578" s="1008"/>
      <c r="D578" s="1008">
        <v>2022</v>
      </c>
      <c r="E578" s="1008" t="s">
        <v>2860</v>
      </c>
      <c r="F578" s="1008">
        <v>43498</v>
      </c>
      <c r="G578" s="1008">
        <v>675.5</v>
      </c>
      <c r="H578" s="1008">
        <v>29383270</v>
      </c>
      <c r="I578" s="1008">
        <v>675.5</v>
      </c>
      <c r="J578" s="1008">
        <v>29383270</v>
      </c>
    </row>
    <row r="579" spans="1:10" ht="26.25">
      <c r="A579" s="1008">
        <v>554</v>
      </c>
      <c r="B579" s="1010" t="s">
        <v>3114</v>
      </c>
      <c r="C579" s="1008"/>
      <c r="D579" s="1008">
        <v>2022</v>
      </c>
      <c r="E579" s="1008" t="s">
        <v>2860</v>
      </c>
      <c r="F579" s="1008">
        <v>10832</v>
      </c>
      <c r="G579" s="1008">
        <v>525</v>
      </c>
      <c r="H579" s="1008">
        <v>5686544</v>
      </c>
      <c r="I579" s="1008">
        <v>525</v>
      </c>
      <c r="J579" s="1008">
        <v>5686544</v>
      </c>
    </row>
    <row r="580" spans="1:10" ht="35.1" customHeight="1">
      <c r="A580" s="1008">
        <v>555</v>
      </c>
      <c r="B580" s="1010" t="s">
        <v>3115</v>
      </c>
      <c r="C580" s="1008"/>
      <c r="D580" s="1008">
        <v>2022</v>
      </c>
      <c r="E580" s="1008" t="s">
        <v>2860</v>
      </c>
      <c r="F580" s="1008">
        <v>4807</v>
      </c>
      <c r="G580" s="1008">
        <v>17970</v>
      </c>
      <c r="H580" s="1008">
        <v>86384520</v>
      </c>
      <c r="I580" s="1008">
        <v>17970</v>
      </c>
      <c r="J580" s="1008">
        <v>86384520</v>
      </c>
    </row>
    <row r="581" spans="1:10" ht="24.95" customHeight="1">
      <c r="A581" s="1008">
        <v>556</v>
      </c>
      <c r="B581" s="924" t="s">
        <v>3116</v>
      </c>
      <c r="C581" s="925" t="s">
        <v>3117</v>
      </c>
      <c r="D581" s="925"/>
      <c r="E581" s="926" t="s">
        <v>12</v>
      </c>
      <c r="F581" s="926">
        <v>3600000</v>
      </c>
      <c r="G581" s="925">
        <v>1</v>
      </c>
      <c r="H581" s="926">
        <f t="shared" ref="H581:H606" si="18">G581*F581</f>
        <v>3600000</v>
      </c>
      <c r="I581" s="927">
        <v>1</v>
      </c>
      <c r="J581" s="928">
        <f t="shared" ref="J581:J606" si="19">I581*F581</f>
        <v>3600000</v>
      </c>
    </row>
    <row r="582" spans="1:10" ht="24.95" customHeight="1">
      <c r="A582" s="1008">
        <v>557</v>
      </c>
      <c r="B582" s="924" t="s">
        <v>3116</v>
      </c>
      <c r="C582" s="925" t="s">
        <v>3118</v>
      </c>
      <c r="D582" s="925"/>
      <c r="E582" s="926" t="s">
        <v>12</v>
      </c>
      <c r="F582" s="926">
        <v>3200000</v>
      </c>
      <c r="G582" s="925">
        <v>1</v>
      </c>
      <c r="H582" s="926">
        <f t="shared" si="18"/>
        <v>3200000</v>
      </c>
      <c r="I582" s="927">
        <v>1</v>
      </c>
      <c r="J582" s="928">
        <f t="shared" si="19"/>
        <v>3200000</v>
      </c>
    </row>
    <row r="583" spans="1:10" ht="24.95" customHeight="1">
      <c r="A583" s="1008">
        <v>558</v>
      </c>
      <c r="B583" s="924" t="s">
        <v>3116</v>
      </c>
      <c r="C583" s="925" t="s">
        <v>3119</v>
      </c>
      <c r="D583" s="925"/>
      <c r="E583" s="926" t="s">
        <v>12</v>
      </c>
      <c r="F583" s="926">
        <v>1300000</v>
      </c>
      <c r="G583" s="925">
        <v>1</v>
      </c>
      <c r="H583" s="926">
        <f t="shared" si="18"/>
        <v>1300000</v>
      </c>
      <c r="I583" s="927">
        <v>1</v>
      </c>
      <c r="J583" s="928">
        <f t="shared" si="19"/>
        <v>1300000</v>
      </c>
    </row>
    <row r="584" spans="1:10" ht="24.95" customHeight="1">
      <c r="A584" s="1008">
        <v>559</v>
      </c>
      <c r="B584" s="924" t="s">
        <v>3116</v>
      </c>
      <c r="C584" s="925" t="s">
        <v>3120</v>
      </c>
      <c r="D584" s="925"/>
      <c r="E584" s="926" t="s">
        <v>12</v>
      </c>
      <c r="F584" s="926">
        <v>1800000</v>
      </c>
      <c r="G584" s="925">
        <v>1</v>
      </c>
      <c r="H584" s="926">
        <f t="shared" si="18"/>
        <v>1800000</v>
      </c>
      <c r="I584" s="927">
        <v>1</v>
      </c>
      <c r="J584" s="928">
        <f t="shared" si="19"/>
        <v>1800000</v>
      </c>
    </row>
    <row r="585" spans="1:10" ht="24.95" customHeight="1">
      <c r="A585" s="1008">
        <v>560</v>
      </c>
      <c r="B585" s="924" t="s">
        <v>3116</v>
      </c>
      <c r="C585" s="925" t="s">
        <v>3121</v>
      </c>
      <c r="D585" s="925"/>
      <c r="E585" s="926" t="s">
        <v>12</v>
      </c>
      <c r="F585" s="926">
        <v>1100000</v>
      </c>
      <c r="G585" s="925">
        <v>1</v>
      </c>
      <c r="H585" s="926">
        <f t="shared" si="18"/>
        <v>1100000</v>
      </c>
      <c r="I585" s="927">
        <v>1</v>
      </c>
      <c r="J585" s="928">
        <f t="shared" si="19"/>
        <v>1100000</v>
      </c>
    </row>
    <row r="586" spans="1:10" ht="24.95" customHeight="1">
      <c r="A586" s="1008">
        <v>561</v>
      </c>
      <c r="B586" s="924" t="s">
        <v>3116</v>
      </c>
      <c r="C586" s="925" t="s">
        <v>3122</v>
      </c>
      <c r="D586" s="925"/>
      <c r="E586" s="926" t="s">
        <v>12</v>
      </c>
      <c r="F586" s="926">
        <v>7100000</v>
      </c>
      <c r="G586" s="925">
        <v>1</v>
      </c>
      <c r="H586" s="926">
        <f t="shared" si="18"/>
        <v>7100000</v>
      </c>
      <c r="I586" s="927">
        <v>1</v>
      </c>
      <c r="J586" s="928">
        <f t="shared" si="19"/>
        <v>7100000</v>
      </c>
    </row>
    <row r="587" spans="1:10" ht="24.95" customHeight="1">
      <c r="A587" s="1008">
        <v>562</v>
      </c>
      <c r="B587" s="924" t="s">
        <v>3116</v>
      </c>
      <c r="C587" s="925" t="s">
        <v>3123</v>
      </c>
      <c r="D587" s="925"/>
      <c r="E587" s="926" t="s">
        <v>12</v>
      </c>
      <c r="F587" s="926">
        <v>17200000</v>
      </c>
      <c r="G587" s="925">
        <v>1</v>
      </c>
      <c r="H587" s="926">
        <f t="shared" si="18"/>
        <v>17200000</v>
      </c>
      <c r="I587" s="927">
        <v>1</v>
      </c>
      <c r="J587" s="928">
        <f t="shared" si="19"/>
        <v>17200000</v>
      </c>
    </row>
    <row r="588" spans="1:10" ht="24.95" customHeight="1">
      <c r="A588" s="1008">
        <v>563</v>
      </c>
      <c r="B588" s="924" t="s">
        <v>3116</v>
      </c>
      <c r="C588" s="925" t="s">
        <v>3124</v>
      </c>
      <c r="D588" s="925"/>
      <c r="E588" s="926" t="s">
        <v>12</v>
      </c>
      <c r="F588" s="926">
        <v>5100000</v>
      </c>
      <c r="G588" s="925">
        <v>1</v>
      </c>
      <c r="H588" s="926">
        <f t="shared" si="18"/>
        <v>5100000</v>
      </c>
      <c r="I588" s="927">
        <v>1</v>
      </c>
      <c r="J588" s="928">
        <f t="shared" si="19"/>
        <v>5100000</v>
      </c>
    </row>
    <row r="589" spans="1:10" ht="24.95" customHeight="1">
      <c r="A589" s="1008">
        <v>564</v>
      </c>
      <c r="B589" s="924" t="s">
        <v>3116</v>
      </c>
      <c r="C589" s="925" t="s">
        <v>3125</v>
      </c>
      <c r="D589" s="925"/>
      <c r="E589" s="926" t="s">
        <v>12</v>
      </c>
      <c r="F589" s="926">
        <v>11000000</v>
      </c>
      <c r="G589" s="925">
        <v>1</v>
      </c>
      <c r="H589" s="926">
        <f t="shared" si="18"/>
        <v>11000000</v>
      </c>
      <c r="I589" s="927">
        <v>1</v>
      </c>
      <c r="J589" s="928">
        <f t="shared" si="19"/>
        <v>11000000</v>
      </c>
    </row>
    <row r="590" spans="1:10" ht="24.95" customHeight="1">
      <c r="A590" s="1008">
        <v>565</v>
      </c>
      <c r="B590" s="924" t="s">
        <v>3126</v>
      </c>
      <c r="C590" s="925" t="s">
        <v>3118</v>
      </c>
      <c r="D590" s="925"/>
      <c r="E590" s="926" t="s">
        <v>12</v>
      </c>
      <c r="F590" s="926">
        <v>6400000</v>
      </c>
      <c r="G590" s="925">
        <v>1</v>
      </c>
      <c r="H590" s="926">
        <f t="shared" si="18"/>
        <v>6400000</v>
      </c>
      <c r="I590" s="927">
        <v>1</v>
      </c>
      <c r="J590" s="928">
        <f t="shared" si="19"/>
        <v>6400000</v>
      </c>
    </row>
    <row r="591" spans="1:10" ht="24.95" customHeight="1">
      <c r="A591" s="1008">
        <v>566</v>
      </c>
      <c r="B591" s="924" t="s">
        <v>3127</v>
      </c>
      <c r="C591" s="925" t="s">
        <v>3120</v>
      </c>
      <c r="D591" s="925"/>
      <c r="E591" s="926" t="s">
        <v>12</v>
      </c>
      <c r="F591" s="926">
        <v>13900000</v>
      </c>
      <c r="G591" s="925">
        <v>1</v>
      </c>
      <c r="H591" s="926">
        <f t="shared" si="18"/>
        <v>13900000</v>
      </c>
      <c r="I591" s="927">
        <v>1</v>
      </c>
      <c r="J591" s="928">
        <f t="shared" si="19"/>
        <v>13900000</v>
      </c>
    </row>
    <row r="592" spans="1:10" ht="24.95" customHeight="1">
      <c r="A592" s="1008">
        <v>567</v>
      </c>
      <c r="B592" s="924" t="s">
        <v>3128</v>
      </c>
      <c r="C592" s="925" t="s">
        <v>3121</v>
      </c>
      <c r="D592" s="925"/>
      <c r="E592" s="926" t="s">
        <v>12</v>
      </c>
      <c r="F592" s="926">
        <v>4900000</v>
      </c>
      <c r="G592" s="925">
        <v>1</v>
      </c>
      <c r="H592" s="926">
        <f t="shared" si="18"/>
        <v>4900000</v>
      </c>
      <c r="I592" s="927">
        <v>1</v>
      </c>
      <c r="J592" s="928">
        <f t="shared" si="19"/>
        <v>4900000</v>
      </c>
    </row>
    <row r="593" spans="1:10" ht="24.95" customHeight="1">
      <c r="A593" s="1008">
        <v>568</v>
      </c>
      <c r="B593" s="924" t="s">
        <v>3129</v>
      </c>
      <c r="C593" s="925" t="s">
        <v>3124</v>
      </c>
      <c r="D593" s="925"/>
      <c r="E593" s="926" t="s">
        <v>12</v>
      </c>
      <c r="F593" s="926">
        <v>3300000</v>
      </c>
      <c r="G593" s="925">
        <v>1</v>
      </c>
      <c r="H593" s="926">
        <f t="shared" si="18"/>
        <v>3300000</v>
      </c>
      <c r="I593" s="927">
        <v>1</v>
      </c>
      <c r="J593" s="928">
        <f t="shared" si="19"/>
        <v>3300000</v>
      </c>
    </row>
    <row r="594" spans="1:10" ht="24.95" customHeight="1">
      <c r="A594" s="1008">
        <v>569</v>
      </c>
      <c r="B594" s="924" t="s">
        <v>3130</v>
      </c>
      <c r="C594" s="925" t="s">
        <v>3131</v>
      </c>
      <c r="D594" s="925"/>
      <c r="E594" s="926" t="s">
        <v>12</v>
      </c>
      <c r="F594" s="926">
        <v>11200000</v>
      </c>
      <c r="G594" s="925">
        <v>1</v>
      </c>
      <c r="H594" s="926">
        <f t="shared" si="18"/>
        <v>11200000</v>
      </c>
      <c r="I594" s="927">
        <v>1</v>
      </c>
      <c r="J594" s="928">
        <f t="shared" si="19"/>
        <v>11200000</v>
      </c>
    </row>
    <row r="595" spans="1:10" ht="45.75">
      <c r="A595" s="1008">
        <v>570</v>
      </c>
      <c r="B595" s="924" t="s">
        <v>3132</v>
      </c>
      <c r="C595" s="925" t="s">
        <v>3133</v>
      </c>
      <c r="D595" s="925"/>
      <c r="E595" s="926" t="s">
        <v>12</v>
      </c>
      <c r="F595" s="926">
        <v>2000000</v>
      </c>
      <c r="G595" s="925">
        <v>1</v>
      </c>
      <c r="H595" s="926">
        <f t="shared" si="18"/>
        <v>2000000</v>
      </c>
      <c r="I595" s="927">
        <v>1</v>
      </c>
      <c r="J595" s="928">
        <f t="shared" si="19"/>
        <v>2000000</v>
      </c>
    </row>
    <row r="596" spans="1:10" ht="45.75">
      <c r="A596" s="1008">
        <v>571</v>
      </c>
      <c r="B596" s="924" t="s">
        <v>3134</v>
      </c>
      <c r="C596" s="925" t="s">
        <v>3119</v>
      </c>
      <c r="D596" s="925"/>
      <c r="E596" s="926" t="s">
        <v>12</v>
      </c>
      <c r="F596" s="926">
        <v>1400000</v>
      </c>
      <c r="G596" s="925">
        <v>1</v>
      </c>
      <c r="H596" s="926">
        <f t="shared" si="18"/>
        <v>1400000</v>
      </c>
      <c r="I596" s="927">
        <v>1</v>
      </c>
      <c r="J596" s="928">
        <f t="shared" si="19"/>
        <v>1400000</v>
      </c>
    </row>
    <row r="597" spans="1:10" ht="60.75">
      <c r="A597" s="1008">
        <v>572</v>
      </c>
      <c r="B597" s="924" t="s">
        <v>3135</v>
      </c>
      <c r="C597" s="925" t="s">
        <v>3124</v>
      </c>
      <c r="D597" s="925"/>
      <c r="E597" s="926" t="s">
        <v>12</v>
      </c>
      <c r="F597" s="926">
        <v>2700000</v>
      </c>
      <c r="G597" s="925">
        <v>1</v>
      </c>
      <c r="H597" s="926">
        <f t="shared" si="18"/>
        <v>2700000</v>
      </c>
      <c r="I597" s="927">
        <v>1</v>
      </c>
      <c r="J597" s="928">
        <f t="shared" si="19"/>
        <v>2700000</v>
      </c>
    </row>
    <row r="598" spans="1:10" ht="60.75">
      <c r="A598" s="1008">
        <v>573</v>
      </c>
      <c r="B598" s="924" t="s">
        <v>3136</v>
      </c>
      <c r="C598" s="925" t="s">
        <v>3137</v>
      </c>
      <c r="D598" s="925"/>
      <c r="E598" s="926" t="s">
        <v>12</v>
      </c>
      <c r="F598" s="926">
        <v>1400000</v>
      </c>
      <c r="G598" s="925">
        <v>1</v>
      </c>
      <c r="H598" s="926">
        <f t="shared" si="18"/>
        <v>1400000</v>
      </c>
      <c r="I598" s="927">
        <v>1</v>
      </c>
      <c r="J598" s="928">
        <f t="shared" si="19"/>
        <v>1400000</v>
      </c>
    </row>
    <row r="599" spans="1:10" ht="60.75">
      <c r="A599" s="1008">
        <v>574</v>
      </c>
      <c r="B599" s="924" t="s">
        <v>3138</v>
      </c>
      <c r="C599" s="925" t="s">
        <v>3125</v>
      </c>
      <c r="D599" s="925"/>
      <c r="E599" s="926" t="s">
        <v>12</v>
      </c>
      <c r="F599" s="926">
        <v>2600000</v>
      </c>
      <c r="G599" s="925">
        <v>1</v>
      </c>
      <c r="H599" s="926">
        <f t="shared" si="18"/>
        <v>2600000</v>
      </c>
      <c r="I599" s="927">
        <v>1</v>
      </c>
      <c r="J599" s="928">
        <f t="shared" si="19"/>
        <v>2600000</v>
      </c>
    </row>
    <row r="600" spans="1:10" ht="15.75">
      <c r="A600" s="1008">
        <v>575</v>
      </c>
      <c r="B600" s="924" t="s">
        <v>3139</v>
      </c>
      <c r="C600" s="925" t="s">
        <v>3125</v>
      </c>
      <c r="D600" s="925"/>
      <c r="E600" s="926" t="s">
        <v>12</v>
      </c>
      <c r="F600" s="926">
        <v>1600000</v>
      </c>
      <c r="G600" s="925">
        <v>1</v>
      </c>
      <c r="H600" s="926">
        <f t="shared" si="18"/>
        <v>1600000</v>
      </c>
      <c r="I600" s="927">
        <v>1</v>
      </c>
      <c r="J600" s="928">
        <f t="shared" si="19"/>
        <v>1600000</v>
      </c>
    </row>
    <row r="601" spans="1:10" ht="30.75">
      <c r="A601" s="1008">
        <v>576</v>
      </c>
      <c r="B601" s="924" t="s">
        <v>3140</v>
      </c>
      <c r="C601" s="925" t="s">
        <v>3123</v>
      </c>
      <c r="D601" s="925"/>
      <c r="E601" s="926" t="s">
        <v>12</v>
      </c>
      <c r="F601" s="926">
        <v>350000</v>
      </c>
      <c r="G601" s="925">
        <v>1</v>
      </c>
      <c r="H601" s="926">
        <f t="shared" si="18"/>
        <v>350000</v>
      </c>
      <c r="I601" s="927">
        <v>1</v>
      </c>
      <c r="J601" s="928">
        <f t="shared" si="19"/>
        <v>350000</v>
      </c>
    </row>
    <row r="602" spans="1:10" ht="15.75">
      <c r="A602" s="1008">
        <v>577</v>
      </c>
      <c r="B602" s="924" t="s">
        <v>3141</v>
      </c>
      <c r="C602" s="925" t="s">
        <v>3123</v>
      </c>
      <c r="D602" s="925"/>
      <c r="E602" s="926" t="s">
        <v>12</v>
      </c>
      <c r="F602" s="926">
        <v>70000</v>
      </c>
      <c r="G602" s="925">
        <v>1</v>
      </c>
      <c r="H602" s="926">
        <f t="shared" si="18"/>
        <v>70000</v>
      </c>
      <c r="I602" s="927">
        <v>1</v>
      </c>
      <c r="J602" s="928">
        <f t="shared" si="19"/>
        <v>70000</v>
      </c>
    </row>
    <row r="603" spans="1:10" ht="30.75">
      <c r="A603" s="1008">
        <v>578</v>
      </c>
      <c r="B603" s="924" t="s">
        <v>3142</v>
      </c>
      <c r="C603" s="929" t="s">
        <v>3123</v>
      </c>
      <c r="D603" s="929"/>
      <c r="E603" s="926" t="s">
        <v>12</v>
      </c>
      <c r="F603" s="926">
        <v>380000</v>
      </c>
      <c r="G603" s="925">
        <v>1</v>
      </c>
      <c r="H603" s="926">
        <f t="shared" si="18"/>
        <v>380000</v>
      </c>
      <c r="I603" s="927">
        <v>1</v>
      </c>
      <c r="J603" s="928">
        <f t="shared" si="19"/>
        <v>380000</v>
      </c>
    </row>
    <row r="604" spans="1:10" ht="15.75">
      <c r="A604" s="1008">
        <v>579</v>
      </c>
      <c r="B604" s="930" t="s">
        <v>3116</v>
      </c>
      <c r="C604" s="931"/>
      <c r="D604" s="931"/>
      <c r="E604" s="932" t="s">
        <v>12</v>
      </c>
      <c r="F604" s="933">
        <v>67055031</v>
      </c>
      <c r="G604" s="929">
        <v>1</v>
      </c>
      <c r="H604" s="933">
        <f t="shared" si="18"/>
        <v>67055031</v>
      </c>
      <c r="I604" s="934">
        <v>1</v>
      </c>
      <c r="J604" s="935">
        <f t="shared" si="19"/>
        <v>67055031</v>
      </c>
    </row>
    <row r="605" spans="1:10" ht="15.75">
      <c r="A605" s="1008">
        <v>580</v>
      </c>
      <c r="B605" s="936" t="s">
        <v>432</v>
      </c>
      <c r="C605" s="931">
        <v>2015</v>
      </c>
      <c r="D605" s="931"/>
      <c r="E605" s="932" t="s">
        <v>12</v>
      </c>
      <c r="F605" s="937">
        <v>20000</v>
      </c>
      <c r="G605" s="931">
        <v>1</v>
      </c>
      <c r="H605" s="937">
        <f t="shared" si="18"/>
        <v>20000</v>
      </c>
      <c r="I605" s="934">
        <v>1</v>
      </c>
      <c r="J605" s="935">
        <f t="shared" si="19"/>
        <v>20000</v>
      </c>
    </row>
    <row r="606" spans="1:10" ht="15.75">
      <c r="A606" s="1008">
        <v>581</v>
      </c>
      <c r="B606" s="938" t="s">
        <v>3143</v>
      </c>
      <c r="C606" s="931">
        <v>2015</v>
      </c>
      <c r="D606" s="931"/>
      <c r="E606" s="937" t="s">
        <v>12</v>
      </c>
      <c r="F606" s="939">
        <v>40000</v>
      </c>
      <c r="G606" s="931">
        <v>1</v>
      </c>
      <c r="H606" s="937">
        <f t="shared" si="18"/>
        <v>40000</v>
      </c>
      <c r="I606" s="934">
        <v>1</v>
      </c>
      <c r="J606" s="935">
        <f t="shared" si="19"/>
        <v>40000</v>
      </c>
    </row>
    <row r="607" spans="1:10" ht="15.75">
      <c r="A607" s="1008">
        <v>582</v>
      </c>
      <c r="B607" s="938" t="s">
        <v>2874</v>
      </c>
      <c r="C607" s="931">
        <v>2023</v>
      </c>
      <c r="D607" s="931"/>
      <c r="E607" s="937" t="s">
        <v>183</v>
      </c>
      <c r="F607" s="939">
        <v>9437</v>
      </c>
      <c r="G607" s="931">
        <v>6975</v>
      </c>
      <c r="H607" s="937">
        <v>65822193</v>
      </c>
      <c r="I607" s="931">
        <v>6975</v>
      </c>
      <c r="J607" s="937">
        <v>65822193</v>
      </c>
    </row>
    <row r="608" spans="1:10" ht="31.5">
      <c r="A608" s="1008">
        <v>583</v>
      </c>
      <c r="B608" s="938" t="s">
        <v>3171</v>
      </c>
      <c r="C608" s="931">
        <v>2023</v>
      </c>
      <c r="D608" s="931"/>
      <c r="E608" s="937" t="s">
        <v>2860</v>
      </c>
      <c r="F608" s="939">
        <v>5867</v>
      </c>
      <c r="G608" s="931">
        <v>3260</v>
      </c>
      <c r="H608" s="937">
        <v>19127029</v>
      </c>
      <c r="I608" s="931">
        <v>3260</v>
      </c>
      <c r="J608" s="937">
        <v>19127029</v>
      </c>
    </row>
    <row r="609" spans="1:10" ht="15.75">
      <c r="A609" s="1008">
        <v>584</v>
      </c>
      <c r="B609" s="938" t="s">
        <v>2854</v>
      </c>
      <c r="C609" s="931">
        <v>2023</v>
      </c>
      <c r="D609" s="931"/>
      <c r="E609" s="937" t="s">
        <v>183</v>
      </c>
      <c r="F609" s="939">
        <v>5420</v>
      </c>
      <c r="G609" s="931">
        <v>2700</v>
      </c>
      <c r="H609" s="937">
        <v>14788917</v>
      </c>
      <c r="I609" s="931">
        <v>2700</v>
      </c>
      <c r="J609" s="937">
        <v>14788917</v>
      </c>
    </row>
    <row r="610" spans="1:10" ht="15.75">
      <c r="A610" s="1008">
        <v>585</v>
      </c>
      <c r="B610" s="938" t="s">
        <v>2852</v>
      </c>
      <c r="C610" s="931">
        <v>2023</v>
      </c>
      <c r="D610" s="931"/>
      <c r="E610" s="937" t="s">
        <v>183</v>
      </c>
      <c r="F610" s="939">
        <v>168</v>
      </c>
      <c r="G610" s="931">
        <v>627.29999999999995</v>
      </c>
      <c r="H610" s="937">
        <v>105215</v>
      </c>
      <c r="I610" s="931">
        <v>627.29999999999995</v>
      </c>
      <c r="J610" s="937">
        <v>105215</v>
      </c>
    </row>
    <row r="611" spans="1:10" ht="31.5">
      <c r="A611" s="1008">
        <v>586</v>
      </c>
      <c r="B611" s="938" t="s">
        <v>3184</v>
      </c>
      <c r="C611" s="931">
        <v>2023</v>
      </c>
      <c r="D611" s="931"/>
      <c r="E611" s="937" t="s">
        <v>183</v>
      </c>
      <c r="F611" s="939">
        <v>2574</v>
      </c>
      <c r="G611" s="931">
        <v>6870</v>
      </c>
      <c r="H611" s="937">
        <v>17682590</v>
      </c>
      <c r="I611" s="931">
        <v>6870</v>
      </c>
      <c r="J611" s="937">
        <v>17682590</v>
      </c>
    </row>
    <row r="612" spans="1:10">
      <c r="A612" s="1008"/>
      <c r="B612" s="1007"/>
      <c r="C612" s="1008"/>
      <c r="D612" s="1008"/>
      <c r="E612" s="1008"/>
      <c r="F612" s="1008"/>
      <c r="G612" s="1041">
        <f>SUM(G574:G611)</f>
        <v>86075.6</v>
      </c>
      <c r="H612" s="1041">
        <f>SUM(H574:H611)</f>
        <v>1049073282</v>
      </c>
      <c r="I612" s="1041">
        <f>SUM(I574:I611)</f>
        <v>86075.6</v>
      </c>
      <c r="J612" s="1041">
        <f>SUM(J574:J611)</f>
        <v>1049073282</v>
      </c>
    </row>
    <row r="613" spans="1:10" ht="18.75">
      <c r="A613" s="1042"/>
      <c r="B613" s="1043" t="s">
        <v>1825</v>
      </c>
      <c r="C613" s="1042"/>
      <c r="D613" s="1042"/>
      <c r="E613" s="1042"/>
      <c r="F613" s="1042"/>
      <c r="G613" s="1044">
        <f>SUM(G612+G572+G484+G457+G436+G415+G345+G282)</f>
        <v>1293450.794</v>
      </c>
      <c r="H613" s="1045">
        <f>SUM(H612+H572+H484+H457+H436+H415+H345+H282)</f>
        <v>8945607698.2999992</v>
      </c>
      <c r="I613" s="1044">
        <f>SUM(I612+I572+I484+I457+I436+I415+I345+I282)</f>
        <v>1293450.794</v>
      </c>
      <c r="J613" s="1045">
        <f>SUM(J612+J572+J484+J457+J436+J415+J345+J282)</f>
        <v>8945607698.2999992</v>
      </c>
    </row>
    <row r="620" spans="1:10" ht="15.75">
      <c r="A620" s="1059"/>
      <c r="B620" s="1060"/>
      <c r="C620" s="1222" t="s">
        <v>3244</v>
      </c>
      <c r="D620" s="1222"/>
      <c r="E620" s="1222"/>
      <c r="F620" s="1223"/>
      <c r="G620" s="1207"/>
      <c r="H620" s="1207"/>
      <c r="I620" s="1063"/>
      <c r="J620" s="1061"/>
    </row>
    <row r="621" spans="1:10" ht="15.75">
      <c r="B621" s="1542" t="s">
        <v>3243</v>
      </c>
      <c r="C621" s="1542"/>
      <c r="D621" s="1542"/>
      <c r="E621" s="1542"/>
      <c r="F621" s="1542"/>
      <c r="G621" s="1542"/>
      <c r="H621" s="1542"/>
      <c r="I621" s="1542"/>
      <c r="J621" s="1542"/>
    </row>
    <row r="622" spans="1:10" ht="15.75">
      <c r="B622" s="1070" t="s">
        <v>985</v>
      </c>
      <c r="C622" s="1070"/>
      <c r="D622" s="1070"/>
      <c r="E622" s="1070"/>
      <c r="F622" s="1070"/>
      <c r="G622" s="1070"/>
      <c r="H622" s="1070"/>
      <c r="I622" s="1070"/>
      <c r="J622" s="1070"/>
    </row>
    <row r="624" spans="1:10">
      <c r="B624" s="76"/>
    </row>
    <row r="625" spans="2:10" ht="15.75">
      <c r="B625" s="1071" t="s">
        <v>1516</v>
      </c>
      <c r="C625" s="1071"/>
      <c r="D625" s="1071"/>
      <c r="E625" s="1071"/>
      <c r="F625" s="1071"/>
      <c r="G625" s="1071"/>
      <c r="H625" s="1071"/>
      <c r="I625" s="1071"/>
      <c r="J625" s="1071"/>
    </row>
    <row r="626" spans="2:10" ht="15.75">
      <c r="B626" s="1071"/>
      <c r="C626" s="1071"/>
      <c r="D626" s="1071"/>
      <c r="E626" s="1071"/>
      <c r="F626" s="1071"/>
      <c r="G626" s="1071"/>
      <c r="H626" s="1071"/>
      <c r="I626" s="1071"/>
      <c r="J626" s="1071"/>
    </row>
    <row r="627" spans="2:10" ht="15.75">
      <c r="B627" s="1533" t="s">
        <v>631</v>
      </c>
      <c r="C627" s="1533" t="s">
        <v>644</v>
      </c>
      <c r="D627" s="1531" t="s">
        <v>633</v>
      </c>
      <c r="E627" s="1538"/>
      <c r="F627" s="1532"/>
      <c r="G627" s="1531" t="s">
        <v>634</v>
      </c>
      <c r="H627" s="1538"/>
      <c r="I627" s="1538"/>
      <c r="J627" s="1532"/>
    </row>
    <row r="628" spans="2:10">
      <c r="B628" s="1534"/>
      <c r="C628" s="1534"/>
      <c r="D628" s="1533" t="s">
        <v>635</v>
      </c>
      <c r="E628" s="1539" t="s">
        <v>636</v>
      </c>
      <c r="F628" s="1540"/>
      <c r="G628" s="1533" t="s">
        <v>635</v>
      </c>
      <c r="H628" s="1539" t="s">
        <v>636</v>
      </c>
      <c r="I628" s="1541"/>
      <c r="J628" s="1540"/>
    </row>
    <row r="629" spans="2:10" ht="51">
      <c r="B629" s="1535"/>
      <c r="C629" s="1535"/>
      <c r="D629" s="1535"/>
      <c r="E629" s="105" t="s">
        <v>637</v>
      </c>
      <c r="F629" s="105" t="s">
        <v>638</v>
      </c>
      <c r="G629" s="1535"/>
      <c r="H629" s="105" t="s">
        <v>637</v>
      </c>
      <c r="I629" s="105" t="s">
        <v>638</v>
      </c>
      <c r="J629" s="105" t="s">
        <v>639</v>
      </c>
    </row>
    <row r="630" spans="2:10">
      <c r="B630" s="1072">
        <v>1</v>
      </c>
      <c r="C630" s="1072">
        <v>2</v>
      </c>
      <c r="D630" s="1072">
        <v>3</v>
      </c>
      <c r="E630" s="1072">
        <v>4</v>
      </c>
      <c r="F630" s="1072">
        <v>5</v>
      </c>
      <c r="G630" s="1072">
        <v>6</v>
      </c>
      <c r="H630" s="1072">
        <v>7</v>
      </c>
      <c r="I630" s="1072">
        <v>8</v>
      </c>
      <c r="J630" s="1072">
        <v>9</v>
      </c>
    </row>
    <row r="631" spans="2:10" ht="15.75">
      <c r="B631" s="1073"/>
      <c r="C631" s="1074"/>
      <c r="D631" s="1075"/>
      <c r="E631" s="1075"/>
      <c r="F631" s="1076"/>
      <c r="G631" s="1076"/>
      <c r="H631" s="1076"/>
      <c r="I631" s="1076"/>
      <c r="J631" s="1076"/>
    </row>
    <row r="632" spans="2:10" ht="15.75">
      <c r="B632" s="1077"/>
      <c r="C632" s="1078"/>
      <c r="D632" s="1076"/>
      <c r="E632" s="1076"/>
      <c r="F632" s="1076"/>
      <c r="G632" s="1076"/>
      <c r="H632" s="1076"/>
      <c r="I632" s="1076"/>
      <c r="J632" s="1076"/>
    </row>
    <row r="633" spans="2:10" ht="15.75">
      <c r="B633" s="1077"/>
      <c r="C633" s="1078"/>
      <c r="D633" s="1076"/>
      <c r="E633" s="1076"/>
      <c r="F633" s="1076"/>
      <c r="G633" s="1076"/>
      <c r="H633" s="1076"/>
      <c r="I633" s="1076"/>
      <c r="J633" s="1076"/>
    </row>
    <row r="634" spans="2:10" ht="15.75">
      <c r="B634" s="1077"/>
      <c r="C634" s="1078"/>
      <c r="D634" s="1076"/>
      <c r="E634" s="1076"/>
      <c r="F634" s="1076"/>
      <c r="G634" s="1076"/>
      <c r="H634" s="1076"/>
      <c r="I634" s="1076"/>
      <c r="J634" s="1076"/>
    </row>
    <row r="635" spans="2:10" ht="15.75">
      <c r="B635" s="1077"/>
      <c r="C635" s="1078"/>
      <c r="D635" s="1076"/>
      <c r="E635" s="1076"/>
      <c r="F635" s="1076"/>
      <c r="G635" s="1076"/>
      <c r="H635" s="1076"/>
      <c r="I635" s="1076"/>
      <c r="J635" s="1076"/>
    </row>
    <row r="636" spans="2:10" ht="15.75">
      <c r="B636" s="1077"/>
      <c r="C636" s="1078"/>
      <c r="D636" s="1076"/>
      <c r="E636" s="1076"/>
      <c r="F636" s="1076"/>
      <c r="G636" s="1076"/>
      <c r="H636" s="1076"/>
      <c r="I636" s="1076"/>
      <c r="J636" s="1076"/>
    </row>
    <row r="637" spans="2:10" ht="15.75">
      <c r="B637" s="1077"/>
      <c r="C637" s="1078"/>
      <c r="D637" s="1076"/>
      <c r="E637" s="1076"/>
      <c r="F637" s="1076"/>
      <c r="G637" s="1076"/>
      <c r="H637" s="1076"/>
      <c r="I637" s="1076"/>
      <c r="J637" s="1076"/>
    </row>
    <row r="638" spans="2:10" ht="15.75">
      <c r="B638" s="1531" t="s">
        <v>641</v>
      </c>
      <c r="C638" s="1532"/>
      <c r="D638" s="1076">
        <f>SUM(D631:D637)</f>
        <v>0</v>
      </c>
      <c r="E638" s="1076">
        <f>SUM(E631:E637)</f>
        <v>0</v>
      </c>
      <c r="F638" s="1076"/>
      <c r="G638" s="1076"/>
      <c r="H638" s="1076"/>
      <c r="I638" s="1076"/>
      <c r="J638" s="1076"/>
    </row>
    <row r="639" spans="2:10" ht="15.75">
      <c r="B639" s="1079"/>
      <c r="C639" s="1079"/>
      <c r="D639" s="1080"/>
      <c r="E639" s="1080"/>
      <c r="F639" s="1080"/>
      <c r="G639" s="1080"/>
      <c r="H639" s="1080"/>
      <c r="I639" s="1080"/>
      <c r="J639" s="1080"/>
    </row>
    <row r="640" spans="2:10" ht="15.75">
      <c r="B640" s="1079"/>
      <c r="C640" s="1079"/>
      <c r="D640" s="1080"/>
      <c r="E640" s="1080"/>
      <c r="F640" s="1080"/>
      <c r="G640" s="1080"/>
      <c r="H640" s="1080"/>
      <c r="I640" s="1080"/>
      <c r="J640" s="1080"/>
    </row>
    <row r="641" spans="2:10" ht="15.75">
      <c r="B641" s="1079"/>
      <c r="C641" s="1079"/>
      <c r="D641" s="1080"/>
      <c r="E641" s="1080"/>
      <c r="F641" s="1080"/>
      <c r="G641" s="1080"/>
      <c r="H641" s="1080"/>
      <c r="I641" s="1080"/>
      <c r="J641" s="1080"/>
    </row>
    <row r="642" spans="2:10" ht="15.75">
      <c r="B642" s="1079"/>
      <c r="C642" s="1079"/>
      <c r="D642" s="1080"/>
      <c r="E642" s="1080"/>
      <c r="F642" s="1080"/>
      <c r="G642" s="1080"/>
      <c r="H642" s="1080"/>
      <c r="I642" s="1080"/>
      <c r="J642" s="1080"/>
    </row>
    <row r="643" spans="2:10">
      <c r="B643" s="76"/>
    </row>
    <row r="644" spans="2:10">
      <c r="B644" s="76"/>
    </row>
    <row r="645" spans="2:10" ht="15.75">
      <c r="B645" s="1071" t="s">
        <v>3144</v>
      </c>
      <c r="C645" s="1071"/>
      <c r="D645" s="1071"/>
      <c r="E645" s="1071"/>
      <c r="F645" s="1071"/>
      <c r="G645" s="1071"/>
      <c r="H645" s="1071"/>
      <c r="I645" s="1071"/>
      <c r="J645" s="1071"/>
    </row>
    <row r="646" spans="2:10" ht="15.75">
      <c r="B646" s="1071"/>
      <c r="C646" s="1071"/>
      <c r="D646" s="1071"/>
      <c r="E646" s="1071"/>
      <c r="F646" s="1071"/>
      <c r="G646" s="1071"/>
      <c r="H646" s="1071"/>
      <c r="I646" s="1071"/>
      <c r="J646" s="1071"/>
    </row>
    <row r="647" spans="2:10" ht="15.75">
      <c r="B647" s="1533" t="s">
        <v>643</v>
      </c>
      <c r="C647" s="1533" t="s">
        <v>632</v>
      </c>
      <c r="D647" s="1536" t="s">
        <v>633</v>
      </c>
      <c r="E647" s="1536"/>
      <c r="F647" s="1536"/>
      <c r="G647" s="1536" t="s">
        <v>634</v>
      </c>
      <c r="H647" s="1536"/>
      <c r="I647" s="1536"/>
      <c r="J647" s="1536"/>
    </row>
    <row r="648" spans="2:10">
      <c r="B648" s="1534"/>
      <c r="C648" s="1534"/>
      <c r="D648" s="1533" t="s">
        <v>635</v>
      </c>
      <c r="E648" s="1537" t="s">
        <v>636</v>
      </c>
      <c r="F648" s="1537"/>
      <c r="G648" s="1533" t="s">
        <v>635</v>
      </c>
      <c r="H648" s="1537" t="s">
        <v>636</v>
      </c>
      <c r="I648" s="1537"/>
      <c r="J648" s="1537"/>
    </row>
    <row r="649" spans="2:10" ht="51">
      <c r="B649" s="1535"/>
      <c r="C649" s="1535"/>
      <c r="D649" s="1535"/>
      <c r="E649" s="105" t="s">
        <v>645</v>
      </c>
      <c r="F649" s="105" t="s">
        <v>646</v>
      </c>
      <c r="G649" s="1535"/>
      <c r="H649" s="105" t="s">
        <v>645</v>
      </c>
      <c r="I649" s="105" t="s">
        <v>646</v>
      </c>
      <c r="J649" s="105" t="s">
        <v>639</v>
      </c>
    </row>
    <row r="650" spans="2:10">
      <c r="B650" s="1072">
        <v>1</v>
      </c>
      <c r="C650" s="1072">
        <v>2</v>
      </c>
      <c r="D650" s="1072">
        <v>3</v>
      </c>
      <c r="E650" s="1072">
        <v>4</v>
      </c>
      <c r="F650" s="1072">
        <v>5</v>
      </c>
      <c r="G650" s="1072">
        <v>6</v>
      </c>
      <c r="H650" s="1072">
        <v>7</v>
      </c>
      <c r="I650" s="1072">
        <v>8</v>
      </c>
      <c r="J650" s="1072">
        <v>9</v>
      </c>
    </row>
    <row r="651" spans="2:10" ht="15.75">
      <c r="B651" s="1073" t="s">
        <v>2587</v>
      </c>
      <c r="C651" s="1074">
        <v>900008000490</v>
      </c>
      <c r="D651" s="1075">
        <v>4759459</v>
      </c>
      <c r="E651" s="1075">
        <v>4759459</v>
      </c>
      <c r="F651" s="1072"/>
      <c r="G651" s="1072"/>
      <c r="H651" s="1072"/>
      <c r="I651" s="1072"/>
      <c r="J651" s="1072"/>
    </row>
    <row r="652" spans="2:10" ht="15.75">
      <c r="B652" s="108" t="s">
        <v>3145</v>
      </c>
      <c r="C652" s="1081" t="s">
        <v>3146</v>
      </c>
      <c r="D652" s="374">
        <v>5268135</v>
      </c>
      <c r="E652" s="374">
        <v>5268135</v>
      </c>
      <c r="F652" s="1076"/>
      <c r="G652" s="1076"/>
      <c r="H652" s="1076"/>
      <c r="I652" s="1076"/>
      <c r="J652" s="1076"/>
    </row>
    <row r="653" spans="2:10" ht="15.75">
      <c r="B653" s="108" t="s">
        <v>3145</v>
      </c>
      <c r="C653" s="1081" t="s">
        <v>3147</v>
      </c>
      <c r="D653" s="374">
        <v>349751</v>
      </c>
      <c r="E653" s="374">
        <v>349751</v>
      </c>
      <c r="F653" s="1076"/>
      <c r="G653" s="1076"/>
      <c r="H653" s="1076"/>
      <c r="I653" s="1076"/>
      <c r="J653" s="1076"/>
    </row>
    <row r="654" spans="2:10" ht="15.75">
      <c r="B654" s="108" t="s">
        <v>3145</v>
      </c>
      <c r="C654" s="1081" t="s">
        <v>3148</v>
      </c>
      <c r="D654" s="374">
        <v>79059</v>
      </c>
      <c r="E654" s="374">
        <v>79059</v>
      </c>
      <c r="F654" s="1076"/>
      <c r="G654" s="1076"/>
      <c r="H654" s="1076"/>
      <c r="I654" s="1076"/>
      <c r="J654" s="1076"/>
    </row>
    <row r="655" spans="2:10" ht="15.75">
      <c r="B655" s="108" t="s">
        <v>3145</v>
      </c>
      <c r="C655" s="1081" t="s">
        <v>3149</v>
      </c>
      <c r="D655" s="374">
        <v>30706</v>
      </c>
      <c r="E655" s="374">
        <v>30706</v>
      </c>
      <c r="F655" s="1076"/>
      <c r="G655" s="1076"/>
      <c r="H655" s="1076"/>
      <c r="I655" s="1076"/>
      <c r="J655" s="1076"/>
    </row>
    <row r="656" spans="2:10" ht="15.75">
      <c r="B656" s="108" t="s">
        <v>3145</v>
      </c>
      <c r="C656" s="1081" t="s">
        <v>3150</v>
      </c>
      <c r="D656" s="374">
        <v>67349</v>
      </c>
      <c r="E656" s="374">
        <v>67349</v>
      </c>
      <c r="F656" s="1076"/>
      <c r="G656" s="1076"/>
      <c r="H656" s="1076"/>
      <c r="I656" s="1076"/>
      <c r="J656" s="1076"/>
    </row>
    <row r="657" spans="2:10" ht="15.75">
      <c r="B657" s="108" t="s">
        <v>3145</v>
      </c>
      <c r="C657" s="1081" t="s">
        <v>3151</v>
      </c>
      <c r="D657" s="374">
        <v>252500</v>
      </c>
      <c r="E657" s="374">
        <v>252500</v>
      </c>
      <c r="F657" s="1076"/>
      <c r="G657" s="1076"/>
      <c r="H657" s="1076"/>
      <c r="I657" s="1076"/>
      <c r="J657" s="1076"/>
    </row>
    <row r="658" spans="2:10" ht="25.5">
      <c r="B658" s="108" t="s">
        <v>3152</v>
      </c>
      <c r="C658" s="1081" t="s">
        <v>3153</v>
      </c>
      <c r="D658" s="374">
        <v>550000</v>
      </c>
      <c r="E658" s="374">
        <v>550000</v>
      </c>
      <c r="F658" s="1076"/>
      <c r="G658" s="1076"/>
      <c r="H658" s="1076"/>
      <c r="I658" s="1076"/>
      <c r="J658" s="1076"/>
    </row>
    <row r="659" spans="2:10" ht="15.75">
      <c r="B659" s="108" t="s">
        <v>3154</v>
      </c>
      <c r="C659" s="1081" t="s">
        <v>3155</v>
      </c>
      <c r="D659" s="374">
        <v>211520</v>
      </c>
      <c r="E659" s="374">
        <v>211520</v>
      </c>
      <c r="F659" s="1076"/>
      <c r="G659" s="1076"/>
      <c r="H659" s="1076"/>
      <c r="I659" s="1076"/>
      <c r="J659" s="1076"/>
    </row>
    <row r="660" spans="2:10" ht="15.75">
      <c r="B660" s="108" t="s">
        <v>3156</v>
      </c>
      <c r="C660" s="1081" t="s">
        <v>1380</v>
      </c>
      <c r="D660" s="374">
        <v>94698</v>
      </c>
      <c r="E660" s="374">
        <v>94698</v>
      </c>
      <c r="F660" s="1076"/>
      <c r="G660" s="1076"/>
      <c r="H660" s="1076"/>
      <c r="I660" s="1076"/>
      <c r="J660" s="1076"/>
    </row>
    <row r="661" spans="2:10" ht="30">
      <c r="B661" s="1082" t="s">
        <v>3157</v>
      </c>
      <c r="C661" s="1081" t="s">
        <v>3158</v>
      </c>
      <c r="D661" s="1083">
        <v>70000</v>
      </c>
      <c r="E661" s="1083">
        <v>70000</v>
      </c>
      <c r="F661" s="1076"/>
      <c r="G661" s="1076"/>
      <c r="H661" s="1076"/>
      <c r="I661" s="1076"/>
      <c r="J661" s="1076"/>
    </row>
    <row r="662" spans="2:10" ht="15.75">
      <c r="B662" s="1084" t="s">
        <v>3159</v>
      </c>
      <c r="C662" s="1078">
        <v>220309603912000</v>
      </c>
      <c r="D662" s="1076">
        <v>906000</v>
      </c>
      <c r="E662" s="1076">
        <v>906000</v>
      </c>
      <c r="F662" s="1076"/>
      <c r="G662" s="1076"/>
      <c r="H662" s="1076"/>
      <c r="I662" s="1076"/>
      <c r="J662" s="1076"/>
    </row>
    <row r="663" spans="2:10" ht="15.75">
      <c r="B663" s="1076" t="s">
        <v>3160</v>
      </c>
      <c r="C663" s="1078">
        <v>11811100593000</v>
      </c>
      <c r="D663" s="1076">
        <v>650100</v>
      </c>
      <c r="E663" s="1076">
        <v>650100</v>
      </c>
      <c r="F663" s="1076"/>
      <c r="G663" s="1076"/>
      <c r="H663" s="1076"/>
      <c r="I663" s="1076"/>
      <c r="J663" s="1076"/>
    </row>
    <row r="664" spans="2:10" ht="15.75">
      <c r="B664" s="1076" t="s">
        <v>1378</v>
      </c>
      <c r="C664" s="1078">
        <v>11500351562015</v>
      </c>
      <c r="D664" s="1076">
        <v>15423</v>
      </c>
      <c r="E664" s="1076">
        <v>15423</v>
      </c>
      <c r="F664" s="1076"/>
      <c r="G664" s="1076"/>
      <c r="H664" s="1076"/>
      <c r="I664" s="1076"/>
      <c r="J664" s="1076"/>
    </row>
    <row r="665" spans="2:10" ht="15.75">
      <c r="B665" s="1076" t="s">
        <v>3161</v>
      </c>
      <c r="C665" s="1078">
        <v>220183333818000</v>
      </c>
      <c r="D665" s="1076">
        <v>38400</v>
      </c>
      <c r="E665" s="1076">
        <v>38400</v>
      </c>
      <c r="F665" s="1076"/>
      <c r="G665" s="1076"/>
      <c r="H665" s="1076"/>
      <c r="I665" s="1076"/>
      <c r="J665" s="1076"/>
    </row>
    <row r="666" spans="2:10" ht="15.75">
      <c r="B666" s="1076" t="s">
        <v>3162</v>
      </c>
      <c r="C666" s="1078">
        <v>163208015228</v>
      </c>
      <c r="D666" s="1076">
        <v>273000</v>
      </c>
      <c r="E666" s="1076">
        <v>273000</v>
      </c>
      <c r="F666" s="1076"/>
      <c r="G666" s="1076"/>
      <c r="H666" s="1076"/>
      <c r="I666" s="1076"/>
      <c r="J666" s="1076"/>
    </row>
    <row r="667" spans="2:10" ht="15.75">
      <c r="B667" s="1076" t="s">
        <v>3163</v>
      </c>
      <c r="C667" s="1078">
        <v>1570091565950200</v>
      </c>
      <c r="D667" s="1076">
        <v>434375</v>
      </c>
      <c r="E667" s="1076">
        <v>434375</v>
      </c>
      <c r="F667" s="1076"/>
      <c r="G667" s="1076"/>
      <c r="H667" s="1076"/>
      <c r="I667" s="1076"/>
      <c r="J667" s="1076"/>
    </row>
    <row r="668" spans="2:10" ht="15.75">
      <c r="B668" s="1076" t="s">
        <v>3164</v>
      </c>
      <c r="C668" s="1078">
        <v>1570017566810100</v>
      </c>
      <c r="D668" s="1076">
        <v>364500</v>
      </c>
      <c r="E668" s="1076">
        <v>364500</v>
      </c>
      <c r="F668" s="1076"/>
      <c r="G668" s="1076"/>
      <c r="H668" s="1076"/>
      <c r="I668" s="1076"/>
      <c r="J668" s="1076"/>
    </row>
    <row r="669" spans="2:10" ht="15.75">
      <c r="B669" s="1076" t="s">
        <v>3165</v>
      </c>
      <c r="C669" s="1078">
        <v>220189823242000</v>
      </c>
      <c r="D669" s="1076">
        <v>505171</v>
      </c>
      <c r="E669" s="1076">
        <v>505171</v>
      </c>
      <c r="F669" s="1076"/>
      <c r="G669" s="1076"/>
      <c r="H669" s="1076"/>
      <c r="I669" s="1076"/>
      <c r="J669" s="1076"/>
    </row>
    <row r="670" spans="2:10" ht="15.75">
      <c r="B670" s="1076" t="s">
        <v>3166</v>
      </c>
      <c r="C670" s="1078">
        <v>15100100985200</v>
      </c>
      <c r="D670" s="1076">
        <v>162400</v>
      </c>
      <c r="E670" s="1076">
        <v>162400</v>
      </c>
      <c r="F670" s="1076"/>
      <c r="G670" s="1076"/>
      <c r="H670" s="1076"/>
      <c r="I670" s="1076"/>
      <c r="J670" s="1076"/>
    </row>
    <row r="671" spans="2:10" ht="15.75">
      <c r="B671" s="1076" t="s">
        <v>3167</v>
      </c>
      <c r="C671" s="1078">
        <v>163028068696</v>
      </c>
      <c r="D671" s="1076">
        <v>215000</v>
      </c>
      <c r="E671" s="1076">
        <v>215000</v>
      </c>
      <c r="F671" s="1076"/>
      <c r="G671" s="1076"/>
      <c r="H671" s="1076"/>
      <c r="I671" s="1076"/>
      <c r="J671" s="1076"/>
    </row>
    <row r="672" spans="2:10" ht="15.75">
      <c r="B672" s="1076" t="s">
        <v>3168</v>
      </c>
      <c r="C672" s="1078">
        <v>1570026452480100</v>
      </c>
      <c r="D672" s="1076">
        <v>3038400</v>
      </c>
      <c r="E672" s="1076">
        <v>3038400</v>
      </c>
      <c r="F672" s="1076"/>
      <c r="G672" s="1076"/>
      <c r="H672" s="1076"/>
      <c r="I672" s="1076"/>
      <c r="J672" s="1076"/>
    </row>
    <row r="673" spans="1:10" ht="15.75">
      <c r="B673" s="1531" t="s">
        <v>641</v>
      </c>
      <c r="C673" s="1532"/>
      <c r="D673" s="1076">
        <f>SUM(D651:D672)</f>
        <v>18335946</v>
      </c>
      <c r="E673" s="1076">
        <f>SUM(E651:E672)</f>
        <v>18335946</v>
      </c>
      <c r="F673" s="1076"/>
      <c r="G673" s="1076"/>
      <c r="H673" s="1076"/>
      <c r="I673" s="1076"/>
      <c r="J673" s="1076"/>
    </row>
    <row r="674" spans="1:10">
      <c r="B674" s="76"/>
    </row>
    <row r="677" spans="1:10">
      <c r="B677" s="1085" t="s">
        <v>655</v>
      </c>
      <c r="C677" s="1085"/>
      <c r="D677" s="1085"/>
    </row>
    <row r="678" spans="1:10">
      <c r="B678" s="1085" t="s">
        <v>656</v>
      </c>
      <c r="C678" s="1085"/>
      <c r="D678" s="1085"/>
    </row>
    <row r="679" spans="1:10">
      <c r="B679" s="1085" t="s">
        <v>657</v>
      </c>
      <c r="C679" s="1085"/>
      <c r="D679" s="1085"/>
    </row>
    <row r="680" spans="1:10">
      <c r="B680" s="1085" t="s">
        <v>658</v>
      </c>
      <c r="C680" s="1085"/>
      <c r="D680" s="1085"/>
    </row>
    <row r="681" spans="1:10">
      <c r="B681" s="1085" t="s">
        <v>1381</v>
      </c>
      <c r="C681" s="1085"/>
      <c r="D681" s="1085"/>
    </row>
    <row r="682" spans="1:10">
      <c r="B682" s="85"/>
      <c r="C682" s="85"/>
      <c r="D682" s="85"/>
    </row>
    <row r="683" spans="1:10">
      <c r="B683" s="783" t="s">
        <v>660</v>
      </c>
      <c r="C683" s="783"/>
      <c r="D683" s="783"/>
    </row>
    <row r="686" spans="1:10">
      <c r="A686" s="1525" t="s">
        <v>1</v>
      </c>
      <c r="B686" s="1527" t="s">
        <v>661</v>
      </c>
      <c r="C686" s="1527" t="s">
        <v>662</v>
      </c>
      <c r="D686" s="1527" t="s">
        <v>663</v>
      </c>
      <c r="E686" s="1529" t="s">
        <v>664</v>
      </c>
      <c r="F686" s="1530"/>
      <c r="G686" s="1525" t="s">
        <v>665</v>
      </c>
      <c r="H686" s="1526"/>
    </row>
    <row r="687" spans="1:10" ht="45">
      <c r="A687" s="1526"/>
      <c r="B687" s="1528"/>
      <c r="C687" s="1528"/>
      <c r="D687" s="1528"/>
      <c r="E687" s="1086" t="s">
        <v>666</v>
      </c>
      <c r="F687" s="1086" t="s">
        <v>667</v>
      </c>
      <c r="G687" s="1087" t="s">
        <v>668</v>
      </c>
      <c r="H687" s="1087" t="s">
        <v>669</v>
      </c>
    </row>
    <row r="688" spans="1:10">
      <c r="A688" s="1088">
        <v>1</v>
      </c>
      <c r="B688" s="1089">
        <v>2</v>
      </c>
      <c r="C688" s="1089">
        <v>3</v>
      </c>
      <c r="D688" s="1089">
        <v>4</v>
      </c>
      <c r="E688" s="1090">
        <v>5</v>
      </c>
      <c r="F688" s="1090">
        <v>6</v>
      </c>
      <c r="G688" s="1091">
        <v>7</v>
      </c>
      <c r="H688" s="1091">
        <v>8</v>
      </c>
    </row>
    <row r="689" spans="1:8" ht="15.75">
      <c r="A689" s="994">
        <v>1</v>
      </c>
      <c r="B689" s="3" t="s">
        <v>3169</v>
      </c>
      <c r="C689" s="1092" t="s">
        <v>3170</v>
      </c>
      <c r="D689" s="995" t="s">
        <v>2595</v>
      </c>
      <c r="E689" s="1093">
        <v>57398</v>
      </c>
      <c r="F689" s="1093">
        <v>57398</v>
      </c>
      <c r="G689" s="995"/>
      <c r="H689" s="995"/>
    </row>
  </sheetData>
  <mergeCells count="39">
    <mergeCell ref="B627:B629"/>
    <mergeCell ref="C627:C629"/>
    <mergeCell ref="D627:F627"/>
    <mergeCell ref="D628:D629"/>
    <mergeCell ref="I10:J10"/>
    <mergeCell ref="A416:J416"/>
    <mergeCell ref="B437:J437"/>
    <mergeCell ref="B458:J458"/>
    <mergeCell ref="B621:J621"/>
    <mergeCell ref="A485:J485"/>
    <mergeCell ref="A573:J573"/>
    <mergeCell ref="A10:A11"/>
    <mergeCell ref="B10:B11"/>
    <mergeCell ref="C10:C11"/>
    <mergeCell ref="D10:D11"/>
    <mergeCell ref="E10:E11"/>
    <mergeCell ref="F10:F11"/>
    <mergeCell ref="G10:H10"/>
    <mergeCell ref="H648:J648"/>
    <mergeCell ref="G627:J627"/>
    <mergeCell ref="E628:F628"/>
    <mergeCell ref="G628:G629"/>
    <mergeCell ref="H628:J628"/>
    <mergeCell ref="I1:K3"/>
    <mergeCell ref="A686:A687"/>
    <mergeCell ref="B686:B687"/>
    <mergeCell ref="C686:C687"/>
    <mergeCell ref="D686:D687"/>
    <mergeCell ref="E686:F686"/>
    <mergeCell ref="G686:H686"/>
    <mergeCell ref="B673:C673"/>
    <mergeCell ref="B638:C638"/>
    <mergeCell ref="B647:B649"/>
    <mergeCell ref="C647:C649"/>
    <mergeCell ref="D647:F647"/>
    <mergeCell ref="G647:J647"/>
    <mergeCell ref="D648:D649"/>
    <mergeCell ref="E648:F648"/>
    <mergeCell ref="G648:G649"/>
  </mergeCells>
  <pageMargins left="0" right="0" top="0.35" bottom="0.22" header="0.31496062992125984" footer="0.31496062992125984"/>
  <pageSetup paperSize="9" scale="6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0"/>
  <sheetViews>
    <sheetView topLeftCell="A173" workbookViewId="0">
      <selection activeCell="F185" sqref="F185"/>
    </sheetView>
  </sheetViews>
  <sheetFormatPr defaultRowHeight="15"/>
  <cols>
    <col min="1" max="2" width="7.7109375" customWidth="1"/>
    <col min="3" max="3" width="30.140625" customWidth="1"/>
    <col min="4" max="4" width="12.85546875" customWidth="1"/>
    <col min="5" max="5" width="12.5703125" customWidth="1"/>
    <col min="7" max="7" width="12" customWidth="1"/>
    <col min="8" max="8" width="16.5703125" customWidth="1"/>
    <col min="9" max="9" width="12" customWidth="1"/>
    <col min="10" max="10" width="14.7109375" customWidth="1"/>
    <col min="11" max="11" width="11.140625" customWidth="1"/>
  </cols>
  <sheetData>
    <row r="1" spans="1:11" ht="26.25" customHeight="1">
      <c r="H1" s="1235" t="s">
        <v>3185</v>
      </c>
      <c r="I1" s="1235"/>
      <c r="J1" s="1235"/>
      <c r="K1" s="1055"/>
    </row>
    <row r="2" spans="1:11" ht="17.25" customHeight="1">
      <c r="H2" s="1235"/>
      <c r="I2" s="1235"/>
      <c r="J2" s="1235"/>
      <c r="K2" s="1055"/>
    </row>
    <row r="3" spans="1:11" ht="17.25" customHeight="1">
      <c r="H3" s="1235"/>
      <c r="I3" s="1235"/>
      <c r="J3" s="1235"/>
      <c r="K3" s="1055"/>
    </row>
    <row r="6" spans="1:11">
      <c r="A6" s="733"/>
      <c r="B6" s="733"/>
      <c r="I6" s="1203"/>
      <c r="J6" s="733"/>
    </row>
    <row r="7" spans="1:11">
      <c r="A7" s="733"/>
      <c r="B7" s="733"/>
      <c r="C7" s="1300" t="s">
        <v>3209</v>
      </c>
      <c r="D7" s="1300"/>
      <c r="E7" s="1300"/>
      <c r="F7" s="1300"/>
      <c r="G7" s="1300"/>
      <c r="H7" s="1300"/>
      <c r="I7" s="1203"/>
      <c r="J7" s="733"/>
    </row>
    <row r="8" spans="1:11" s="1202" customFormat="1" ht="16.5" customHeight="1">
      <c r="A8" s="1282" t="s">
        <v>3208</v>
      </c>
      <c r="B8" s="1282"/>
      <c r="C8" s="1282"/>
      <c r="D8" s="1282"/>
      <c r="E8" s="1282"/>
      <c r="F8" s="1282"/>
      <c r="G8" s="1282"/>
      <c r="H8" s="1282"/>
      <c r="I8" s="1282"/>
      <c r="J8" s="1282"/>
      <c r="K8" s="1282"/>
    </row>
    <row r="9" spans="1:11">
      <c r="A9" s="733"/>
      <c r="B9" s="733"/>
      <c r="C9" s="1204"/>
      <c r="D9" s="1204"/>
      <c r="E9" s="1204"/>
      <c r="F9" s="1204"/>
      <c r="G9" s="1204"/>
      <c r="H9" s="1204"/>
      <c r="I9" s="1204"/>
      <c r="J9" s="733"/>
    </row>
    <row r="10" spans="1:11" ht="15.75">
      <c r="A10" s="1304" t="s">
        <v>2630</v>
      </c>
      <c r="B10" s="1304"/>
      <c r="C10" s="1305" t="s">
        <v>2</v>
      </c>
      <c r="D10" s="1305" t="s">
        <v>3</v>
      </c>
      <c r="E10" s="1307" t="s">
        <v>5</v>
      </c>
      <c r="F10" s="1305" t="s">
        <v>6</v>
      </c>
      <c r="G10" s="1302" t="s">
        <v>7</v>
      </c>
      <c r="H10" s="1303"/>
      <c r="I10" s="1302" t="s">
        <v>8</v>
      </c>
      <c r="J10" s="1303"/>
    </row>
    <row r="11" spans="1:11" ht="31.5">
      <c r="A11" s="1304"/>
      <c r="B11" s="1304"/>
      <c r="C11" s="1306"/>
      <c r="D11" s="1306"/>
      <c r="E11" s="1308"/>
      <c r="F11" s="1306"/>
      <c r="G11" s="734" t="s">
        <v>9</v>
      </c>
      <c r="H11" s="734" t="s">
        <v>10</v>
      </c>
      <c r="I11" s="734" t="s">
        <v>9</v>
      </c>
      <c r="J11" s="734" t="s">
        <v>10</v>
      </c>
    </row>
    <row r="12" spans="1:11">
      <c r="A12" s="735">
        <v>1</v>
      </c>
      <c r="B12" s="736">
        <v>1</v>
      </c>
      <c r="C12" s="737" t="s">
        <v>2631</v>
      </c>
      <c r="D12" s="738">
        <v>1985</v>
      </c>
      <c r="E12" s="738" t="s">
        <v>12</v>
      </c>
      <c r="F12" s="739">
        <v>24440</v>
      </c>
      <c r="G12" s="740">
        <v>1</v>
      </c>
      <c r="H12" s="740">
        <f t="shared" ref="H12:H21" si="0">SUM(F12*G12)</f>
        <v>24440</v>
      </c>
      <c r="I12" s="740">
        <f>SUM(G12)</f>
        <v>1</v>
      </c>
      <c r="J12" s="740">
        <f>SUM(F12*I12)</f>
        <v>24440</v>
      </c>
    </row>
    <row r="13" spans="1:11">
      <c r="A13" s="735">
        <v>2</v>
      </c>
      <c r="B13" s="741">
        <v>2</v>
      </c>
      <c r="C13" s="737" t="s">
        <v>2632</v>
      </c>
      <c r="D13" s="738">
        <v>1982</v>
      </c>
      <c r="E13" s="738" t="s">
        <v>12</v>
      </c>
      <c r="F13" s="739">
        <v>6630</v>
      </c>
      <c r="G13" s="740">
        <v>1</v>
      </c>
      <c r="H13" s="740">
        <f t="shared" si="0"/>
        <v>6630</v>
      </c>
      <c r="I13" s="740">
        <f t="shared" ref="I13:I90" si="1">SUM(G13)</f>
        <v>1</v>
      </c>
      <c r="J13" s="740">
        <f t="shared" ref="J13:J71" si="2">SUM(F13*I13)</f>
        <v>6630</v>
      </c>
    </row>
    <row r="14" spans="1:11">
      <c r="A14" s="735">
        <v>3</v>
      </c>
      <c r="B14" s="736">
        <v>3</v>
      </c>
      <c r="C14" s="737" t="s">
        <v>2633</v>
      </c>
      <c r="D14" s="738">
        <v>1982</v>
      </c>
      <c r="E14" s="738" t="s">
        <v>12</v>
      </c>
      <c r="F14" s="739">
        <v>3180</v>
      </c>
      <c r="G14" s="740">
        <v>4</v>
      </c>
      <c r="H14" s="740">
        <f t="shared" si="0"/>
        <v>12720</v>
      </c>
      <c r="I14" s="740">
        <f t="shared" si="1"/>
        <v>4</v>
      </c>
      <c r="J14" s="740">
        <f t="shared" si="2"/>
        <v>12720</v>
      </c>
    </row>
    <row r="15" spans="1:11">
      <c r="A15" s="735">
        <v>4</v>
      </c>
      <c r="B15" s="741">
        <v>4</v>
      </c>
      <c r="C15" s="737" t="s">
        <v>2634</v>
      </c>
      <c r="D15" s="738">
        <v>1980</v>
      </c>
      <c r="E15" s="738" t="s">
        <v>12</v>
      </c>
      <c r="F15" s="739">
        <v>3960</v>
      </c>
      <c r="G15" s="740">
        <v>1</v>
      </c>
      <c r="H15" s="740">
        <f t="shared" si="0"/>
        <v>3960</v>
      </c>
      <c r="I15" s="740">
        <f t="shared" si="1"/>
        <v>1</v>
      </c>
      <c r="J15" s="740">
        <f t="shared" si="2"/>
        <v>3960</v>
      </c>
    </row>
    <row r="16" spans="1:11">
      <c r="A16" s="735">
        <v>5</v>
      </c>
      <c r="B16" s="736">
        <v>5</v>
      </c>
      <c r="C16" s="737" t="s">
        <v>2635</v>
      </c>
      <c r="D16" s="738">
        <v>1987</v>
      </c>
      <c r="E16" s="738" t="s">
        <v>12</v>
      </c>
      <c r="F16" s="739">
        <v>4720</v>
      </c>
      <c r="G16" s="740">
        <v>2</v>
      </c>
      <c r="H16" s="740">
        <f t="shared" si="0"/>
        <v>9440</v>
      </c>
      <c r="I16" s="740">
        <f t="shared" si="1"/>
        <v>2</v>
      </c>
      <c r="J16" s="740">
        <f t="shared" si="2"/>
        <v>9440</v>
      </c>
    </row>
    <row r="17" spans="1:10">
      <c r="A17" s="735">
        <v>6</v>
      </c>
      <c r="B17" s="741">
        <v>6</v>
      </c>
      <c r="C17" s="737" t="s">
        <v>2636</v>
      </c>
      <c r="D17" s="738">
        <v>1992</v>
      </c>
      <c r="E17" s="738" t="s">
        <v>12</v>
      </c>
      <c r="F17" s="739">
        <v>1050</v>
      </c>
      <c r="G17" s="740">
        <v>1</v>
      </c>
      <c r="H17" s="740">
        <f t="shared" si="0"/>
        <v>1050</v>
      </c>
      <c r="I17" s="740">
        <f t="shared" si="1"/>
        <v>1</v>
      </c>
      <c r="J17" s="740">
        <f t="shared" si="2"/>
        <v>1050</v>
      </c>
    </row>
    <row r="18" spans="1:10">
      <c r="A18" s="735">
        <v>7</v>
      </c>
      <c r="B18" s="736">
        <v>7</v>
      </c>
      <c r="C18" s="737" t="s">
        <v>2637</v>
      </c>
      <c r="D18" s="738">
        <v>1981</v>
      </c>
      <c r="E18" s="738" t="s">
        <v>12</v>
      </c>
      <c r="F18" s="739">
        <v>8250</v>
      </c>
      <c r="G18" s="740">
        <v>6</v>
      </c>
      <c r="H18" s="740">
        <f t="shared" si="0"/>
        <v>49500</v>
      </c>
      <c r="I18" s="740">
        <f t="shared" si="1"/>
        <v>6</v>
      </c>
      <c r="J18" s="740">
        <f t="shared" si="2"/>
        <v>49500</v>
      </c>
    </row>
    <row r="19" spans="1:10">
      <c r="A19" s="735">
        <v>8</v>
      </c>
      <c r="B19" s="741">
        <v>8</v>
      </c>
      <c r="C19" s="737" t="s">
        <v>2638</v>
      </c>
      <c r="D19" s="738">
        <v>1980</v>
      </c>
      <c r="E19" s="738" t="s">
        <v>12</v>
      </c>
      <c r="F19" s="739">
        <v>11900</v>
      </c>
      <c r="G19" s="740">
        <v>1</v>
      </c>
      <c r="H19" s="740">
        <f t="shared" si="0"/>
        <v>11900</v>
      </c>
      <c r="I19" s="740">
        <f t="shared" si="1"/>
        <v>1</v>
      </c>
      <c r="J19" s="740">
        <f t="shared" si="2"/>
        <v>11900</v>
      </c>
    </row>
    <row r="20" spans="1:10">
      <c r="A20" s="735">
        <v>9</v>
      </c>
      <c r="B20" s="736">
        <v>9</v>
      </c>
      <c r="C20" s="737" t="s">
        <v>2639</v>
      </c>
      <c r="D20" s="738">
        <v>1981</v>
      </c>
      <c r="E20" s="738" t="s">
        <v>12</v>
      </c>
      <c r="F20" s="739">
        <v>2100</v>
      </c>
      <c r="G20" s="740">
        <v>1</v>
      </c>
      <c r="H20" s="740">
        <f t="shared" si="0"/>
        <v>2100</v>
      </c>
      <c r="I20" s="740">
        <f t="shared" si="1"/>
        <v>1</v>
      </c>
      <c r="J20" s="740">
        <f t="shared" si="2"/>
        <v>2100</v>
      </c>
    </row>
    <row r="21" spans="1:10">
      <c r="A21" s="735">
        <v>10</v>
      </c>
      <c r="B21" s="741">
        <v>10</v>
      </c>
      <c r="C21" s="742" t="s">
        <v>2640</v>
      </c>
      <c r="D21" s="743" t="s">
        <v>2641</v>
      </c>
      <c r="E21" s="738" t="s">
        <v>12</v>
      </c>
      <c r="F21" s="744">
        <v>200</v>
      </c>
      <c r="G21" s="745">
        <v>1050</v>
      </c>
      <c r="H21" s="740">
        <f t="shared" si="0"/>
        <v>210000</v>
      </c>
      <c r="I21" s="740">
        <f t="shared" si="1"/>
        <v>1050</v>
      </c>
      <c r="J21" s="740">
        <f t="shared" si="2"/>
        <v>210000</v>
      </c>
    </row>
    <row r="22" spans="1:10">
      <c r="A22" s="735">
        <v>11</v>
      </c>
      <c r="B22" s="736">
        <v>11</v>
      </c>
      <c r="C22" s="742" t="s">
        <v>2640</v>
      </c>
      <c r="D22" s="743" t="s">
        <v>2642</v>
      </c>
      <c r="E22" s="738" t="s">
        <v>12</v>
      </c>
      <c r="F22" s="744">
        <v>200</v>
      </c>
      <c r="G22" s="745">
        <v>4561</v>
      </c>
      <c r="H22" s="740">
        <f>AVERAGE(F22*G22)</f>
        <v>912200</v>
      </c>
      <c r="I22" s="740">
        <f t="shared" si="1"/>
        <v>4561</v>
      </c>
      <c r="J22" s="740">
        <f>SUM(F22*I22)</f>
        <v>912200</v>
      </c>
    </row>
    <row r="23" spans="1:10">
      <c r="A23" s="735">
        <v>12</v>
      </c>
      <c r="B23" s="741">
        <v>12</v>
      </c>
      <c r="C23" s="742" t="s">
        <v>2640</v>
      </c>
      <c r="D23" s="738">
        <v>1975</v>
      </c>
      <c r="E23" s="738" t="s">
        <v>12</v>
      </c>
      <c r="F23" s="739">
        <v>200</v>
      </c>
      <c r="G23" s="740">
        <v>39882</v>
      </c>
      <c r="H23" s="740">
        <f>AVERAGE(F23*G23)</f>
        <v>7976400</v>
      </c>
      <c r="I23" s="740">
        <f t="shared" si="1"/>
        <v>39882</v>
      </c>
      <c r="J23" s="740">
        <f t="shared" si="2"/>
        <v>7976400</v>
      </c>
    </row>
    <row r="24" spans="1:10">
      <c r="A24" s="735">
        <v>13</v>
      </c>
      <c r="B24" s="736">
        <v>13</v>
      </c>
      <c r="C24" s="742" t="s">
        <v>2640</v>
      </c>
      <c r="D24" s="738">
        <v>1998</v>
      </c>
      <c r="E24" s="738" t="s">
        <v>12</v>
      </c>
      <c r="F24" s="739">
        <v>238</v>
      </c>
      <c r="G24" s="740">
        <v>176</v>
      </c>
      <c r="H24" s="740">
        <v>41888</v>
      </c>
      <c r="I24" s="740">
        <f t="shared" si="1"/>
        <v>176</v>
      </c>
      <c r="J24" s="740">
        <f t="shared" si="2"/>
        <v>41888</v>
      </c>
    </row>
    <row r="25" spans="1:10">
      <c r="A25" s="735">
        <v>14</v>
      </c>
      <c r="B25" s="741">
        <v>14</v>
      </c>
      <c r="C25" s="742" t="s">
        <v>2640</v>
      </c>
      <c r="D25" s="738">
        <v>2006</v>
      </c>
      <c r="E25" s="738" t="s">
        <v>12</v>
      </c>
      <c r="F25" s="739">
        <v>196</v>
      </c>
      <c r="G25" s="740">
        <v>77</v>
      </c>
      <c r="H25" s="740">
        <f>AVERAGE(F25*G25)</f>
        <v>15092</v>
      </c>
      <c r="I25" s="740">
        <f t="shared" si="1"/>
        <v>77</v>
      </c>
      <c r="J25" s="740">
        <f t="shared" si="2"/>
        <v>15092</v>
      </c>
    </row>
    <row r="26" spans="1:10">
      <c r="A26" s="735">
        <v>15</v>
      </c>
      <c r="B26" s="736">
        <v>15</v>
      </c>
      <c r="C26" s="742" t="s">
        <v>2640</v>
      </c>
      <c r="D26" s="738">
        <v>2004</v>
      </c>
      <c r="E26" s="738" t="s">
        <v>12</v>
      </c>
      <c r="F26" s="739">
        <v>254</v>
      </c>
      <c r="G26" s="740">
        <v>178</v>
      </c>
      <c r="H26" s="740">
        <f>AVERAGE(F26*G26)</f>
        <v>45212</v>
      </c>
      <c r="I26" s="740">
        <f t="shared" si="1"/>
        <v>178</v>
      </c>
      <c r="J26" s="740">
        <f t="shared" si="2"/>
        <v>45212</v>
      </c>
    </row>
    <row r="27" spans="1:10">
      <c r="A27" s="735">
        <v>16</v>
      </c>
      <c r="B27" s="741">
        <v>16</v>
      </c>
      <c r="C27" s="742" t="s">
        <v>2640</v>
      </c>
      <c r="D27" s="738">
        <v>2005</v>
      </c>
      <c r="E27" s="738" t="s">
        <v>12</v>
      </c>
      <c r="F27" s="739">
        <v>600</v>
      </c>
      <c r="G27" s="740">
        <v>16</v>
      </c>
      <c r="H27" s="740">
        <f t="shared" ref="H27:H60" si="3">SUM(F27*G27)</f>
        <v>9600</v>
      </c>
      <c r="I27" s="740">
        <f t="shared" si="1"/>
        <v>16</v>
      </c>
      <c r="J27" s="740">
        <f t="shared" si="2"/>
        <v>9600</v>
      </c>
    </row>
    <row r="28" spans="1:10">
      <c r="A28" s="735">
        <v>17</v>
      </c>
      <c r="B28" s="736">
        <v>17</v>
      </c>
      <c r="C28" s="742" t="s">
        <v>2640</v>
      </c>
      <c r="D28" s="738">
        <v>2003</v>
      </c>
      <c r="E28" s="738" t="s">
        <v>12</v>
      </c>
      <c r="F28" s="739">
        <v>2700</v>
      </c>
      <c r="G28" s="740">
        <v>6</v>
      </c>
      <c r="H28" s="740">
        <f t="shared" si="3"/>
        <v>16200</v>
      </c>
      <c r="I28" s="740">
        <f t="shared" si="1"/>
        <v>6</v>
      </c>
      <c r="J28" s="740">
        <f t="shared" si="2"/>
        <v>16200</v>
      </c>
    </row>
    <row r="29" spans="1:10">
      <c r="A29" s="735">
        <v>18</v>
      </c>
      <c r="B29" s="741">
        <v>18</v>
      </c>
      <c r="C29" s="742" t="s">
        <v>2640</v>
      </c>
      <c r="D29" s="738">
        <v>2003</v>
      </c>
      <c r="E29" s="738" t="s">
        <v>12</v>
      </c>
      <c r="F29" s="739">
        <v>67980</v>
      </c>
      <c r="G29" s="740">
        <v>1</v>
      </c>
      <c r="H29" s="740">
        <f t="shared" si="3"/>
        <v>67980</v>
      </c>
      <c r="I29" s="740">
        <f t="shared" si="1"/>
        <v>1</v>
      </c>
      <c r="J29" s="740">
        <f t="shared" si="2"/>
        <v>67980</v>
      </c>
    </row>
    <row r="30" spans="1:10">
      <c r="A30" s="735">
        <v>19</v>
      </c>
      <c r="B30" s="736">
        <v>19</v>
      </c>
      <c r="C30" s="742" t="s">
        <v>2640</v>
      </c>
      <c r="D30" s="746">
        <v>2009</v>
      </c>
      <c r="E30" s="738" t="s">
        <v>12</v>
      </c>
      <c r="F30" s="747">
        <v>279</v>
      </c>
      <c r="G30" s="748">
        <v>127</v>
      </c>
      <c r="H30" s="740">
        <f>AVERAGE(F30*G30)</f>
        <v>35433</v>
      </c>
      <c r="I30" s="740">
        <f t="shared" si="1"/>
        <v>127</v>
      </c>
      <c r="J30" s="740">
        <f t="shared" si="2"/>
        <v>35433</v>
      </c>
    </row>
    <row r="31" spans="1:10">
      <c r="A31" s="735">
        <v>20</v>
      </c>
      <c r="B31" s="741">
        <v>20</v>
      </c>
      <c r="C31" s="742" t="s">
        <v>2640</v>
      </c>
      <c r="D31" s="746">
        <v>2009</v>
      </c>
      <c r="E31" s="738" t="s">
        <v>12</v>
      </c>
      <c r="F31" s="747">
        <v>8250</v>
      </c>
      <c r="G31" s="748">
        <v>2</v>
      </c>
      <c r="H31" s="740">
        <f t="shared" si="3"/>
        <v>16500</v>
      </c>
      <c r="I31" s="740">
        <f t="shared" si="1"/>
        <v>2</v>
      </c>
      <c r="J31" s="740">
        <f t="shared" si="2"/>
        <v>16500</v>
      </c>
    </row>
    <row r="32" spans="1:10">
      <c r="A32" s="735">
        <v>21</v>
      </c>
      <c r="B32" s="736">
        <v>21</v>
      </c>
      <c r="C32" s="742" t="s">
        <v>2640</v>
      </c>
      <c r="D32" s="746">
        <v>2009</v>
      </c>
      <c r="E32" s="738" t="s">
        <v>12</v>
      </c>
      <c r="F32" s="747">
        <v>1149</v>
      </c>
      <c r="G32" s="748">
        <v>94</v>
      </c>
      <c r="H32" s="740">
        <f t="shared" ref="H32:H38" si="4">AVERAGE(F32*G32)</f>
        <v>108006</v>
      </c>
      <c r="I32" s="740">
        <f t="shared" si="1"/>
        <v>94</v>
      </c>
      <c r="J32" s="740">
        <f t="shared" si="2"/>
        <v>108006</v>
      </c>
    </row>
    <row r="33" spans="1:10">
      <c r="A33" s="735">
        <v>22</v>
      </c>
      <c r="B33" s="741">
        <v>22</v>
      </c>
      <c r="C33" s="742" t="s">
        <v>2640</v>
      </c>
      <c r="D33" s="746">
        <v>2010</v>
      </c>
      <c r="E33" s="738" t="s">
        <v>12</v>
      </c>
      <c r="F33" s="747">
        <v>496</v>
      </c>
      <c r="G33" s="748">
        <v>99</v>
      </c>
      <c r="H33" s="740">
        <f t="shared" si="4"/>
        <v>49104</v>
      </c>
      <c r="I33" s="740">
        <f t="shared" si="1"/>
        <v>99</v>
      </c>
      <c r="J33" s="740">
        <f t="shared" si="2"/>
        <v>49104</v>
      </c>
    </row>
    <row r="34" spans="1:10">
      <c r="A34" s="735">
        <v>23</v>
      </c>
      <c r="B34" s="736">
        <v>23</v>
      </c>
      <c r="C34" s="749" t="s">
        <v>2643</v>
      </c>
      <c r="D34" s="746">
        <v>2012</v>
      </c>
      <c r="E34" s="738" t="s">
        <v>12</v>
      </c>
      <c r="F34" s="747">
        <v>409</v>
      </c>
      <c r="G34" s="748">
        <v>18</v>
      </c>
      <c r="H34" s="740">
        <f t="shared" si="4"/>
        <v>7362</v>
      </c>
      <c r="I34" s="740">
        <f t="shared" si="1"/>
        <v>18</v>
      </c>
      <c r="J34" s="740">
        <f>SUM(F34*I34)</f>
        <v>7362</v>
      </c>
    </row>
    <row r="35" spans="1:10">
      <c r="A35" s="735">
        <v>24</v>
      </c>
      <c r="B35" s="741">
        <v>24</v>
      </c>
      <c r="C35" s="749" t="s">
        <v>2643</v>
      </c>
      <c r="D35" s="746">
        <v>2012</v>
      </c>
      <c r="E35" s="738" t="s">
        <v>12</v>
      </c>
      <c r="F35" s="747">
        <v>469</v>
      </c>
      <c r="G35" s="748">
        <v>168</v>
      </c>
      <c r="H35" s="740">
        <f t="shared" si="4"/>
        <v>78792</v>
      </c>
      <c r="I35" s="740">
        <f t="shared" si="1"/>
        <v>168</v>
      </c>
      <c r="J35" s="740">
        <f t="shared" si="2"/>
        <v>78792</v>
      </c>
    </row>
    <row r="36" spans="1:10">
      <c r="A36" s="735">
        <v>25</v>
      </c>
      <c r="B36" s="736">
        <v>25</v>
      </c>
      <c r="C36" s="749" t="s">
        <v>2640</v>
      </c>
      <c r="D36" s="746">
        <v>2013</v>
      </c>
      <c r="E36" s="738" t="s">
        <v>12</v>
      </c>
      <c r="F36" s="747">
        <v>571</v>
      </c>
      <c r="G36" s="748">
        <v>116</v>
      </c>
      <c r="H36" s="740">
        <f t="shared" si="4"/>
        <v>66236</v>
      </c>
      <c r="I36" s="740">
        <f t="shared" si="1"/>
        <v>116</v>
      </c>
      <c r="J36" s="740">
        <f t="shared" si="2"/>
        <v>66236</v>
      </c>
    </row>
    <row r="37" spans="1:10">
      <c r="A37" s="735">
        <v>26</v>
      </c>
      <c r="B37" s="741">
        <v>26</v>
      </c>
      <c r="C37" s="749" t="s">
        <v>2640</v>
      </c>
      <c r="D37" s="746">
        <v>2013</v>
      </c>
      <c r="E37" s="738" t="s">
        <v>12</v>
      </c>
      <c r="F37" s="747">
        <v>1925</v>
      </c>
      <c r="G37" s="748">
        <v>1</v>
      </c>
      <c r="H37" s="740">
        <f t="shared" si="4"/>
        <v>1925</v>
      </c>
      <c r="I37" s="740">
        <f t="shared" si="1"/>
        <v>1</v>
      </c>
      <c r="J37" s="740">
        <f>SUM(F37*I37)</f>
        <v>1925</v>
      </c>
    </row>
    <row r="38" spans="1:10">
      <c r="A38" s="735">
        <v>27</v>
      </c>
      <c r="B38" s="736">
        <v>27</v>
      </c>
      <c r="C38" s="749" t="s">
        <v>2640</v>
      </c>
      <c r="D38" s="746">
        <v>2013</v>
      </c>
      <c r="E38" s="738" t="s">
        <v>12</v>
      </c>
      <c r="F38" s="747">
        <v>165</v>
      </c>
      <c r="G38" s="748">
        <v>20</v>
      </c>
      <c r="H38" s="740">
        <f t="shared" si="4"/>
        <v>3300</v>
      </c>
      <c r="I38" s="740">
        <f t="shared" si="1"/>
        <v>20</v>
      </c>
      <c r="J38" s="740">
        <f t="shared" si="2"/>
        <v>3300</v>
      </c>
    </row>
    <row r="39" spans="1:10">
      <c r="A39" s="735">
        <v>28</v>
      </c>
      <c r="B39" s="741">
        <v>28</v>
      </c>
      <c r="C39" s="750" t="s">
        <v>2640</v>
      </c>
      <c r="D39" s="746">
        <v>2015</v>
      </c>
      <c r="E39" s="738" t="s">
        <v>12</v>
      </c>
      <c r="F39" s="747">
        <v>3520</v>
      </c>
      <c r="G39" s="748">
        <v>10</v>
      </c>
      <c r="H39" s="751">
        <f>SUM(F39*G39)</f>
        <v>35200</v>
      </c>
      <c r="I39" s="740">
        <f t="shared" si="1"/>
        <v>10</v>
      </c>
      <c r="J39" s="740">
        <f t="shared" si="2"/>
        <v>35200</v>
      </c>
    </row>
    <row r="40" spans="1:10">
      <c r="A40" s="735">
        <v>29</v>
      </c>
      <c r="B40" s="736">
        <v>29</v>
      </c>
      <c r="C40" s="750" t="s">
        <v>2640</v>
      </c>
      <c r="D40" s="746">
        <v>2015</v>
      </c>
      <c r="E40" s="738" t="s">
        <v>12</v>
      </c>
      <c r="F40" s="747">
        <v>530</v>
      </c>
      <c r="G40" s="748">
        <v>138</v>
      </c>
      <c r="H40" s="751">
        <f>AVERAGE(F40*G40)</f>
        <v>73140</v>
      </c>
      <c r="I40" s="740">
        <f t="shared" si="1"/>
        <v>138</v>
      </c>
      <c r="J40" s="740">
        <f>SUM(F40*I40)</f>
        <v>73140</v>
      </c>
    </row>
    <row r="41" spans="1:10">
      <c r="A41" s="735">
        <v>30</v>
      </c>
      <c r="B41" s="741">
        <v>30</v>
      </c>
      <c r="C41" s="749" t="s">
        <v>2640</v>
      </c>
      <c r="D41" s="746">
        <v>2016</v>
      </c>
      <c r="E41" s="738" t="s">
        <v>12</v>
      </c>
      <c r="F41" s="747">
        <v>381</v>
      </c>
      <c r="G41" s="748">
        <v>153</v>
      </c>
      <c r="H41" s="740">
        <f>AVERAGE(F41*G41)</f>
        <v>58293</v>
      </c>
      <c r="I41" s="740">
        <f t="shared" si="1"/>
        <v>153</v>
      </c>
      <c r="J41" s="740">
        <f t="shared" si="2"/>
        <v>58293</v>
      </c>
    </row>
    <row r="42" spans="1:10">
      <c r="A42" s="735">
        <v>31</v>
      </c>
      <c r="B42" s="736">
        <v>31</v>
      </c>
      <c r="C42" s="749" t="s">
        <v>2640</v>
      </c>
      <c r="D42" s="746">
        <v>2016</v>
      </c>
      <c r="E42" s="738" t="s">
        <v>12</v>
      </c>
      <c r="F42" s="747">
        <v>2048</v>
      </c>
      <c r="G42" s="748">
        <v>4</v>
      </c>
      <c r="H42" s="740">
        <f>AVERAGE(F42*G42)</f>
        <v>8192</v>
      </c>
      <c r="I42" s="740">
        <f t="shared" si="1"/>
        <v>4</v>
      </c>
      <c r="J42" s="740">
        <f t="shared" si="2"/>
        <v>8192</v>
      </c>
    </row>
    <row r="43" spans="1:10">
      <c r="A43" s="735">
        <v>32</v>
      </c>
      <c r="B43" s="741">
        <v>32</v>
      </c>
      <c r="C43" s="749" t="s">
        <v>2640</v>
      </c>
      <c r="D43" s="746">
        <v>2016</v>
      </c>
      <c r="E43" s="738" t="s">
        <v>12</v>
      </c>
      <c r="F43" s="747">
        <v>891</v>
      </c>
      <c r="G43" s="748">
        <v>159</v>
      </c>
      <c r="H43" s="740">
        <f>AVERAGE(F43*G43)</f>
        <v>141669</v>
      </c>
      <c r="I43" s="740">
        <f t="shared" si="1"/>
        <v>159</v>
      </c>
      <c r="J43" s="740">
        <f t="shared" si="2"/>
        <v>141669</v>
      </c>
    </row>
    <row r="44" spans="1:10">
      <c r="A44" s="735">
        <v>33</v>
      </c>
      <c r="B44" s="736">
        <v>33</v>
      </c>
      <c r="C44" s="750" t="s">
        <v>2644</v>
      </c>
      <c r="D44" s="746">
        <v>2010</v>
      </c>
      <c r="E44" s="738" t="s">
        <v>12</v>
      </c>
      <c r="F44" s="747">
        <v>15600</v>
      </c>
      <c r="G44" s="748">
        <v>1</v>
      </c>
      <c r="H44" s="740">
        <f t="shared" si="3"/>
        <v>15600</v>
      </c>
      <c r="I44" s="740">
        <f t="shared" si="1"/>
        <v>1</v>
      </c>
      <c r="J44" s="740">
        <f t="shared" si="2"/>
        <v>15600</v>
      </c>
    </row>
    <row r="45" spans="1:10">
      <c r="A45" s="735">
        <v>34</v>
      </c>
      <c r="B45" s="741">
        <v>34</v>
      </c>
      <c r="C45" s="750" t="s">
        <v>2645</v>
      </c>
      <c r="D45" s="746">
        <v>2010</v>
      </c>
      <c r="E45" s="738" t="s">
        <v>12</v>
      </c>
      <c r="F45" s="747">
        <v>10700</v>
      </c>
      <c r="G45" s="748">
        <v>1</v>
      </c>
      <c r="H45" s="740">
        <f t="shared" si="3"/>
        <v>10700</v>
      </c>
      <c r="I45" s="740">
        <f t="shared" si="1"/>
        <v>1</v>
      </c>
      <c r="J45" s="740">
        <f t="shared" si="2"/>
        <v>10700</v>
      </c>
    </row>
    <row r="46" spans="1:10" ht="30">
      <c r="A46" s="735">
        <v>35</v>
      </c>
      <c r="B46" s="736">
        <v>35</v>
      </c>
      <c r="C46" s="752" t="s">
        <v>2646</v>
      </c>
      <c r="D46" s="746">
        <v>2009</v>
      </c>
      <c r="E46" s="738" t="s">
        <v>12</v>
      </c>
      <c r="F46" s="747">
        <v>85000</v>
      </c>
      <c r="G46" s="748">
        <v>1</v>
      </c>
      <c r="H46" s="740">
        <f t="shared" si="3"/>
        <v>85000</v>
      </c>
      <c r="I46" s="740">
        <f t="shared" si="1"/>
        <v>1</v>
      </c>
      <c r="J46" s="740">
        <f t="shared" si="2"/>
        <v>85000</v>
      </c>
    </row>
    <row r="47" spans="1:10">
      <c r="A47" s="735">
        <v>36</v>
      </c>
      <c r="B47" s="741">
        <v>36</v>
      </c>
      <c r="C47" s="750" t="s">
        <v>2647</v>
      </c>
      <c r="D47" s="746">
        <v>2009</v>
      </c>
      <c r="E47" s="738" t="s">
        <v>12</v>
      </c>
      <c r="F47" s="747">
        <v>25000</v>
      </c>
      <c r="G47" s="748">
        <v>1</v>
      </c>
      <c r="H47" s="740">
        <f t="shared" si="3"/>
        <v>25000</v>
      </c>
      <c r="I47" s="740">
        <f t="shared" si="1"/>
        <v>1</v>
      </c>
      <c r="J47" s="740">
        <f t="shared" si="2"/>
        <v>25000</v>
      </c>
    </row>
    <row r="48" spans="1:10">
      <c r="A48" s="735">
        <v>37</v>
      </c>
      <c r="B48" s="736">
        <v>37</v>
      </c>
      <c r="C48" s="750" t="s">
        <v>2648</v>
      </c>
      <c r="D48" s="753">
        <v>1992</v>
      </c>
      <c r="E48" s="738" t="s">
        <v>12</v>
      </c>
      <c r="F48" s="747">
        <v>47</v>
      </c>
      <c r="G48" s="748">
        <v>5</v>
      </c>
      <c r="H48" s="740">
        <f t="shared" si="3"/>
        <v>235</v>
      </c>
      <c r="I48" s="740">
        <f t="shared" si="1"/>
        <v>5</v>
      </c>
      <c r="J48" s="740">
        <f t="shared" si="2"/>
        <v>235</v>
      </c>
    </row>
    <row r="49" spans="1:10">
      <c r="A49" s="735">
        <v>38</v>
      </c>
      <c r="B49" s="741">
        <v>38</v>
      </c>
      <c r="C49" s="750" t="s">
        <v>2635</v>
      </c>
      <c r="D49" s="753">
        <v>1980</v>
      </c>
      <c r="E49" s="738" t="s">
        <v>12</v>
      </c>
      <c r="F49" s="747">
        <v>5000</v>
      </c>
      <c r="G49" s="748">
        <v>2</v>
      </c>
      <c r="H49" s="740">
        <f t="shared" si="3"/>
        <v>10000</v>
      </c>
      <c r="I49" s="740">
        <f t="shared" si="1"/>
        <v>2</v>
      </c>
      <c r="J49" s="740">
        <f t="shared" si="2"/>
        <v>10000</v>
      </c>
    </row>
    <row r="50" spans="1:10">
      <c r="A50" s="735">
        <v>39</v>
      </c>
      <c r="B50" s="736">
        <v>39</v>
      </c>
      <c r="C50" s="750" t="s">
        <v>2426</v>
      </c>
      <c r="D50" s="753">
        <v>1980</v>
      </c>
      <c r="E50" s="738" t="s">
        <v>12</v>
      </c>
      <c r="F50" s="747">
        <v>3000</v>
      </c>
      <c r="G50" s="748">
        <v>2</v>
      </c>
      <c r="H50" s="740">
        <f t="shared" si="3"/>
        <v>6000</v>
      </c>
      <c r="I50" s="740">
        <f t="shared" si="1"/>
        <v>2</v>
      </c>
      <c r="J50" s="740">
        <f t="shared" si="2"/>
        <v>6000</v>
      </c>
    </row>
    <row r="51" spans="1:10">
      <c r="A51" s="735">
        <v>40</v>
      </c>
      <c r="B51" s="741">
        <v>40</v>
      </c>
      <c r="C51" s="750" t="s">
        <v>2649</v>
      </c>
      <c r="D51" s="753">
        <v>1980</v>
      </c>
      <c r="E51" s="738" t="s">
        <v>12</v>
      </c>
      <c r="F51" s="747">
        <v>20000</v>
      </c>
      <c r="G51" s="748">
        <v>153</v>
      </c>
      <c r="H51" s="740">
        <f t="shared" si="3"/>
        <v>3060000</v>
      </c>
      <c r="I51" s="740">
        <f t="shared" si="1"/>
        <v>153</v>
      </c>
      <c r="J51" s="740">
        <f t="shared" si="2"/>
        <v>3060000</v>
      </c>
    </row>
    <row r="52" spans="1:10">
      <c r="A52" s="735">
        <v>41</v>
      </c>
      <c r="B52" s="736">
        <v>41</v>
      </c>
      <c r="C52" s="750" t="s">
        <v>2649</v>
      </c>
      <c r="D52" s="753">
        <v>1980</v>
      </c>
      <c r="E52" s="738" t="s">
        <v>12</v>
      </c>
      <c r="F52" s="747">
        <v>20000</v>
      </c>
      <c r="G52" s="748">
        <v>5</v>
      </c>
      <c r="H52" s="740">
        <f t="shared" si="3"/>
        <v>100000</v>
      </c>
      <c r="I52" s="740">
        <f t="shared" si="1"/>
        <v>5</v>
      </c>
      <c r="J52" s="740">
        <f t="shared" si="2"/>
        <v>100000</v>
      </c>
    </row>
    <row r="53" spans="1:10">
      <c r="A53" s="735">
        <v>42</v>
      </c>
      <c r="B53" s="741">
        <v>42</v>
      </c>
      <c r="C53" s="750" t="s">
        <v>152</v>
      </c>
      <c r="D53" s="753">
        <v>1980</v>
      </c>
      <c r="E53" s="738" t="s">
        <v>12</v>
      </c>
      <c r="F53" s="747">
        <v>5000</v>
      </c>
      <c r="G53" s="748">
        <v>1</v>
      </c>
      <c r="H53" s="740">
        <f t="shared" si="3"/>
        <v>5000</v>
      </c>
      <c r="I53" s="740">
        <f t="shared" si="1"/>
        <v>1</v>
      </c>
      <c r="J53" s="740">
        <f t="shared" si="2"/>
        <v>5000</v>
      </c>
    </row>
    <row r="54" spans="1:10">
      <c r="A54" s="735">
        <v>43</v>
      </c>
      <c r="B54" s="736">
        <v>43</v>
      </c>
      <c r="C54" s="750" t="s">
        <v>2650</v>
      </c>
      <c r="D54" s="753">
        <v>1981</v>
      </c>
      <c r="E54" s="738" t="s">
        <v>12</v>
      </c>
      <c r="F54" s="747">
        <v>5000</v>
      </c>
      <c r="G54" s="748">
        <v>1</v>
      </c>
      <c r="H54" s="740">
        <f t="shared" si="3"/>
        <v>5000</v>
      </c>
      <c r="I54" s="740">
        <f t="shared" si="1"/>
        <v>1</v>
      </c>
      <c r="J54" s="740">
        <f t="shared" si="2"/>
        <v>5000</v>
      </c>
    </row>
    <row r="55" spans="1:10">
      <c r="A55" s="735">
        <v>44</v>
      </c>
      <c r="B55" s="741">
        <v>44</v>
      </c>
      <c r="C55" s="750" t="s">
        <v>2651</v>
      </c>
      <c r="D55" s="753">
        <v>1991</v>
      </c>
      <c r="E55" s="738" t="s">
        <v>12</v>
      </c>
      <c r="F55" s="747">
        <v>5000</v>
      </c>
      <c r="G55" s="748">
        <v>2</v>
      </c>
      <c r="H55" s="740">
        <f t="shared" si="3"/>
        <v>10000</v>
      </c>
      <c r="I55" s="740">
        <f t="shared" si="1"/>
        <v>2</v>
      </c>
      <c r="J55" s="740">
        <f t="shared" si="2"/>
        <v>10000</v>
      </c>
    </row>
    <row r="56" spans="1:10">
      <c r="A56" s="735">
        <v>45</v>
      </c>
      <c r="B56" s="736">
        <v>45</v>
      </c>
      <c r="C56" s="750" t="s">
        <v>477</v>
      </c>
      <c r="D56" s="753">
        <v>2013</v>
      </c>
      <c r="E56" s="738" t="s">
        <v>12</v>
      </c>
      <c r="F56" s="747">
        <v>21000</v>
      </c>
      <c r="G56" s="748">
        <v>4</v>
      </c>
      <c r="H56" s="740">
        <f t="shared" si="3"/>
        <v>84000</v>
      </c>
      <c r="I56" s="740">
        <f t="shared" si="1"/>
        <v>4</v>
      </c>
      <c r="J56" s="740">
        <f t="shared" si="2"/>
        <v>84000</v>
      </c>
    </row>
    <row r="57" spans="1:10">
      <c r="A57" s="735">
        <v>46</v>
      </c>
      <c r="B57" s="741">
        <v>46</v>
      </c>
      <c r="C57" s="750" t="s">
        <v>477</v>
      </c>
      <c r="D57" s="753">
        <v>1982</v>
      </c>
      <c r="E57" s="738" t="s">
        <v>12</v>
      </c>
      <c r="F57" s="747">
        <v>20000</v>
      </c>
      <c r="G57" s="748">
        <v>14</v>
      </c>
      <c r="H57" s="740">
        <f t="shared" si="3"/>
        <v>280000</v>
      </c>
      <c r="I57" s="740">
        <f t="shared" si="1"/>
        <v>14</v>
      </c>
      <c r="J57" s="740">
        <f t="shared" si="2"/>
        <v>280000</v>
      </c>
    </row>
    <row r="58" spans="1:10">
      <c r="A58" s="735">
        <v>47</v>
      </c>
      <c r="B58" s="736">
        <v>47</v>
      </c>
      <c r="C58" s="750" t="s">
        <v>2652</v>
      </c>
      <c r="D58" s="753">
        <v>1982</v>
      </c>
      <c r="E58" s="738" t="s">
        <v>12</v>
      </c>
      <c r="F58" s="747">
        <v>10000</v>
      </c>
      <c r="G58" s="748">
        <v>10</v>
      </c>
      <c r="H58" s="740">
        <f t="shared" si="3"/>
        <v>100000</v>
      </c>
      <c r="I58" s="740">
        <f t="shared" si="1"/>
        <v>10</v>
      </c>
      <c r="J58" s="740">
        <f t="shared" si="2"/>
        <v>100000</v>
      </c>
    </row>
    <row r="59" spans="1:10">
      <c r="A59" s="735">
        <v>48</v>
      </c>
      <c r="B59" s="741">
        <v>48</v>
      </c>
      <c r="C59" s="750" t="s">
        <v>2385</v>
      </c>
      <c r="D59" s="753">
        <v>1982</v>
      </c>
      <c r="E59" s="738" t="s">
        <v>12</v>
      </c>
      <c r="F59" s="747">
        <v>20000</v>
      </c>
      <c r="G59" s="748">
        <v>2</v>
      </c>
      <c r="H59" s="740">
        <f t="shared" si="3"/>
        <v>40000</v>
      </c>
      <c r="I59" s="740">
        <f t="shared" si="1"/>
        <v>2</v>
      </c>
      <c r="J59" s="740">
        <f t="shared" si="2"/>
        <v>40000</v>
      </c>
    </row>
    <row r="60" spans="1:10">
      <c r="A60" s="735">
        <v>49</v>
      </c>
      <c r="B60" s="736">
        <v>49</v>
      </c>
      <c r="C60" s="750" t="s">
        <v>2653</v>
      </c>
      <c r="D60" s="753">
        <v>1985</v>
      </c>
      <c r="E60" s="738" t="s">
        <v>12</v>
      </c>
      <c r="F60" s="747">
        <v>5000</v>
      </c>
      <c r="G60" s="748">
        <v>1</v>
      </c>
      <c r="H60" s="740">
        <f t="shared" si="3"/>
        <v>5000</v>
      </c>
      <c r="I60" s="740">
        <f t="shared" si="1"/>
        <v>1</v>
      </c>
      <c r="J60" s="740">
        <f t="shared" si="2"/>
        <v>5000</v>
      </c>
    </row>
    <row r="61" spans="1:10">
      <c r="A61" s="735">
        <v>50</v>
      </c>
      <c r="B61" s="741">
        <v>50</v>
      </c>
      <c r="C61" s="750" t="s">
        <v>2560</v>
      </c>
      <c r="D61" s="753">
        <v>2013</v>
      </c>
      <c r="E61" s="738" t="s">
        <v>12</v>
      </c>
      <c r="F61" s="747">
        <v>15000</v>
      </c>
      <c r="G61" s="748">
        <v>4</v>
      </c>
      <c r="H61" s="740">
        <f>SUM(F61*G61)</f>
        <v>60000</v>
      </c>
      <c r="I61" s="740">
        <f t="shared" si="1"/>
        <v>4</v>
      </c>
      <c r="J61" s="740">
        <f t="shared" si="2"/>
        <v>60000</v>
      </c>
    </row>
    <row r="62" spans="1:10">
      <c r="A62" s="735">
        <v>51</v>
      </c>
      <c r="B62" s="736">
        <v>51</v>
      </c>
      <c r="C62" s="750" t="s">
        <v>184</v>
      </c>
      <c r="D62" s="753">
        <v>2010</v>
      </c>
      <c r="E62" s="738" t="s">
        <v>12</v>
      </c>
      <c r="F62" s="747">
        <v>11850</v>
      </c>
      <c r="G62" s="748">
        <v>6</v>
      </c>
      <c r="H62" s="740">
        <f t="shared" ref="H62:H78" si="5">SUM(F62*G62)</f>
        <v>71100</v>
      </c>
      <c r="I62" s="740">
        <f t="shared" si="1"/>
        <v>6</v>
      </c>
      <c r="J62" s="740">
        <f t="shared" si="2"/>
        <v>71100</v>
      </c>
    </row>
    <row r="63" spans="1:10">
      <c r="A63" s="735">
        <v>52</v>
      </c>
      <c r="B63" s="741">
        <v>52</v>
      </c>
      <c r="C63" s="749" t="s">
        <v>184</v>
      </c>
      <c r="D63" s="746">
        <v>2012</v>
      </c>
      <c r="E63" s="738" t="s">
        <v>12</v>
      </c>
      <c r="F63" s="747">
        <v>4428</v>
      </c>
      <c r="G63" s="748">
        <v>12</v>
      </c>
      <c r="H63" s="740">
        <f t="shared" si="5"/>
        <v>53136</v>
      </c>
      <c r="I63" s="740">
        <f t="shared" si="1"/>
        <v>12</v>
      </c>
      <c r="J63" s="740">
        <f t="shared" si="2"/>
        <v>53136</v>
      </c>
    </row>
    <row r="64" spans="1:10">
      <c r="A64" s="735">
        <v>53</v>
      </c>
      <c r="B64" s="736">
        <v>53</v>
      </c>
      <c r="C64" s="749" t="s">
        <v>2640</v>
      </c>
      <c r="D64" s="746">
        <v>2014</v>
      </c>
      <c r="E64" s="738" t="s">
        <v>12</v>
      </c>
      <c r="F64" s="747">
        <v>921</v>
      </c>
      <c r="G64" s="748">
        <v>84</v>
      </c>
      <c r="H64" s="740">
        <f t="shared" si="5"/>
        <v>77364</v>
      </c>
      <c r="I64" s="740">
        <v>84</v>
      </c>
      <c r="J64" s="740">
        <f t="shared" si="2"/>
        <v>77364</v>
      </c>
    </row>
    <row r="65" spans="1:10">
      <c r="A65" s="735">
        <v>54</v>
      </c>
      <c r="B65" s="741">
        <v>54</v>
      </c>
      <c r="C65" s="749" t="s">
        <v>2654</v>
      </c>
      <c r="D65" s="746">
        <v>2014</v>
      </c>
      <c r="E65" s="738" t="s">
        <v>12</v>
      </c>
      <c r="F65" s="747">
        <v>600</v>
      </c>
      <c r="G65" s="748">
        <v>2</v>
      </c>
      <c r="H65" s="740">
        <f t="shared" si="5"/>
        <v>1200</v>
      </c>
      <c r="I65" s="740">
        <v>2</v>
      </c>
      <c r="J65" s="740">
        <f t="shared" si="2"/>
        <v>1200</v>
      </c>
    </row>
    <row r="66" spans="1:10">
      <c r="A66" s="735">
        <v>55</v>
      </c>
      <c r="B66" s="736">
        <v>55</v>
      </c>
      <c r="C66" s="749" t="s">
        <v>248</v>
      </c>
      <c r="D66" s="746">
        <v>2014</v>
      </c>
      <c r="E66" s="738" t="s">
        <v>2655</v>
      </c>
      <c r="F66" s="747">
        <v>4187</v>
      </c>
      <c r="G66" s="748">
        <v>33</v>
      </c>
      <c r="H66" s="740">
        <f t="shared" si="5"/>
        <v>138171</v>
      </c>
      <c r="I66" s="740">
        <f t="shared" si="1"/>
        <v>33</v>
      </c>
      <c r="J66" s="740">
        <f t="shared" si="2"/>
        <v>138171</v>
      </c>
    </row>
    <row r="67" spans="1:10">
      <c r="A67" s="735">
        <v>56</v>
      </c>
      <c r="B67" s="741">
        <v>56</v>
      </c>
      <c r="C67" s="750" t="s">
        <v>2656</v>
      </c>
      <c r="D67" s="746">
        <v>2014</v>
      </c>
      <c r="E67" s="738" t="s">
        <v>12</v>
      </c>
      <c r="F67" s="747">
        <v>21120</v>
      </c>
      <c r="G67" s="748">
        <v>1</v>
      </c>
      <c r="H67" s="740">
        <f t="shared" si="5"/>
        <v>21120</v>
      </c>
      <c r="I67" s="740">
        <f t="shared" si="1"/>
        <v>1</v>
      </c>
      <c r="J67" s="740">
        <f t="shared" si="2"/>
        <v>21120</v>
      </c>
    </row>
    <row r="68" spans="1:10">
      <c r="A68" s="735">
        <v>57</v>
      </c>
      <c r="B68" s="736">
        <v>57</v>
      </c>
      <c r="C68" s="750" t="s">
        <v>2640</v>
      </c>
      <c r="D68" s="746">
        <v>2014</v>
      </c>
      <c r="E68" s="738" t="s">
        <v>12</v>
      </c>
      <c r="F68" s="747">
        <v>670</v>
      </c>
      <c r="G68" s="748">
        <v>322</v>
      </c>
      <c r="H68" s="740">
        <f t="shared" si="5"/>
        <v>215740</v>
      </c>
      <c r="I68" s="740">
        <f t="shared" si="1"/>
        <v>322</v>
      </c>
      <c r="J68" s="740">
        <f t="shared" si="2"/>
        <v>215740</v>
      </c>
    </row>
    <row r="69" spans="1:10">
      <c r="A69" s="735">
        <v>58</v>
      </c>
      <c r="B69" s="741">
        <v>58</v>
      </c>
      <c r="C69" s="750" t="s">
        <v>2657</v>
      </c>
      <c r="D69" s="746">
        <v>2014</v>
      </c>
      <c r="E69" s="738" t="s">
        <v>12</v>
      </c>
      <c r="F69" s="747">
        <v>388</v>
      </c>
      <c r="G69" s="748">
        <v>12</v>
      </c>
      <c r="H69" s="740">
        <f t="shared" si="5"/>
        <v>4656</v>
      </c>
      <c r="I69" s="740">
        <f t="shared" si="1"/>
        <v>12</v>
      </c>
      <c r="J69" s="740">
        <f>SUM(F69*I69)</f>
        <v>4656</v>
      </c>
    </row>
    <row r="70" spans="1:10">
      <c r="A70" s="735">
        <v>59</v>
      </c>
      <c r="B70" s="736">
        <v>59</v>
      </c>
      <c r="C70" s="750" t="s">
        <v>2657</v>
      </c>
      <c r="D70" s="746">
        <v>2014</v>
      </c>
      <c r="E70" s="738" t="s">
        <v>12</v>
      </c>
      <c r="F70" s="747">
        <v>388</v>
      </c>
      <c r="G70" s="748">
        <v>12</v>
      </c>
      <c r="H70" s="740">
        <f t="shared" si="5"/>
        <v>4656</v>
      </c>
      <c r="I70" s="740">
        <f t="shared" si="1"/>
        <v>12</v>
      </c>
      <c r="J70" s="740">
        <f t="shared" si="2"/>
        <v>4656</v>
      </c>
    </row>
    <row r="71" spans="1:10">
      <c r="A71" s="735">
        <v>60</v>
      </c>
      <c r="B71" s="741">
        <v>60</v>
      </c>
      <c r="C71" s="750" t="s">
        <v>2658</v>
      </c>
      <c r="D71" s="746">
        <v>2014</v>
      </c>
      <c r="E71" s="738" t="s">
        <v>12</v>
      </c>
      <c r="F71" s="747">
        <v>72680</v>
      </c>
      <c r="G71" s="748">
        <v>1</v>
      </c>
      <c r="H71" s="740">
        <f t="shared" si="5"/>
        <v>72680</v>
      </c>
      <c r="I71" s="740">
        <f t="shared" si="1"/>
        <v>1</v>
      </c>
      <c r="J71" s="740">
        <f t="shared" si="2"/>
        <v>72680</v>
      </c>
    </row>
    <row r="72" spans="1:10">
      <c r="A72" s="735">
        <v>61</v>
      </c>
      <c r="B72" s="736">
        <v>61</v>
      </c>
      <c r="C72" s="750" t="s">
        <v>249</v>
      </c>
      <c r="D72" s="746">
        <v>2015</v>
      </c>
      <c r="E72" s="738" t="s">
        <v>12</v>
      </c>
      <c r="F72" s="747">
        <v>9322</v>
      </c>
      <c r="G72" s="748">
        <v>2</v>
      </c>
      <c r="H72" s="740">
        <f t="shared" si="5"/>
        <v>18644</v>
      </c>
      <c r="I72" s="740">
        <f t="shared" si="1"/>
        <v>2</v>
      </c>
      <c r="J72" s="740">
        <f t="shared" ref="J72:J82" si="6">SUM(F72*I72)</f>
        <v>18644</v>
      </c>
    </row>
    <row r="73" spans="1:10">
      <c r="A73" s="735">
        <v>62</v>
      </c>
      <c r="B73" s="741">
        <v>62</v>
      </c>
      <c r="C73" s="750" t="s">
        <v>184</v>
      </c>
      <c r="D73" s="746">
        <v>2015</v>
      </c>
      <c r="E73" s="738" t="s">
        <v>12</v>
      </c>
      <c r="F73" s="747">
        <v>10270</v>
      </c>
      <c r="G73" s="748">
        <v>20</v>
      </c>
      <c r="H73" s="740">
        <f t="shared" si="5"/>
        <v>205400</v>
      </c>
      <c r="I73" s="740">
        <f t="shared" si="1"/>
        <v>20</v>
      </c>
      <c r="J73" s="740">
        <f t="shared" si="6"/>
        <v>205400</v>
      </c>
    </row>
    <row r="74" spans="1:10" ht="30">
      <c r="A74" s="735">
        <v>63</v>
      </c>
      <c r="B74" s="736">
        <v>63</v>
      </c>
      <c r="C74" s="752" t="s">
        <v>2659</v>
      </c>
      <c r="D74" s="746">
        <v>2015</v>
      </c>
      <c r="E74" s="738" t="s">
        <v>12</v>
      </c>
      <c r="F74" s="747">
        <v>6320</v>
      </c>
      <c r="G74" s="748">
        <v>5</v>
      </c>
      <c r="H74" s="740">
        <f t="shared" si="5"/>
        <v>31600</v>
      </c>
      <c r="I74" s="740">
        <f t="shared" si="1"/>
        <v>5</v>
      </c>
      <c r="J74" s="740">
        <f t="shared" si="6"/>
        <v>31600</v>
      </c>
    </row>
    <row r="75" spans="1:10">
      <c r="A75" s="735">
        <v>64</v>
      </c>
      <c r="B75" s="741">
        <v>64</v>
      </c>
      <c r="C75" s="737" t="s">
        <v>176</v>
      </c>
      <c r="D75" s="741">
        <v>2016</v>
      </c>
      <c r="E75" s="738" t="s">
        <v>12</v>
      </c>
      <c r="F75" s="747">
        <v>9480</v>
      </c>
      <c r="G75" s="748">
        <v>8</v>
      </c>
      <c r="H75" s="740">
        <f t="shared" si="5"/>
        <v>75840</v>
      </c>
      <c r="I75" s="740">
        <f t="shared" si="1"/>
        <v>8</v>
      </c>
      <c r="J75" s="740">
        <f t="shared" si="6"/>
        <v>75840</v>
      </c>
    </row>
    <row r="76" spans="1:10">
      <c r="A76" s="735">
        <v>65</v>
      </c>
      <c r="B76" s="736">
        <v>65</v>
      </c>
      <c r="C76" s="737" t="s">
        <v>867</v>
      </c>
      <c r="D76" s="741">
        <v>2016</v>
      </c>
      <c r="E76" s="738" t="s">
        <v>12</v>
      </c>
      <c r="F76" s="747">
        <v>39500</v>
      </c>
      <c r="G76" s="748">
        <v>1</v>
      </c>
      <c r="H76" s="740">
        <f t="shared" si="5"/>
        <v>39500</v>
      </c>
      <c r="I76" s="740">
        <f t="shared" si="1"/>
        <v>1</v>
      </c>
      <c r="J76" s="740">
        <f t="shared" si="6"/>
        <v>39500</v>
      </c>
    </row>
    <row r="77" spans="1:10">
      <c r="A77" s="735">
        <v>66</v>
      </c>
      <c r="B77" s="741">
        <v>66</v>
      </c>
      <c r="C77" s="737" t="s">
        <v>2640</v>
      </c>
      <c r="D77" s="741">
        <v>2017</v>
      </c>
      <c r="E77" s="738" t="s">
        <v>12</v>
      </c>
      <c r="F77" s="747">
        <v>232</v>
      </c>
      <c r="G77" s="748">
        <v>45</v>
      </c>
      <c r="H77" s="740">
        <f t="shared" si="5"/>
        <v>10440</v>
      </c>
      <c r="I77" s="740">
        <f t="shared" si="1"/>
        <v>45</v>
      </c>
      <c r="J77" s="740">
        <f t="shared" si="6"/>
        <v>10440</v>
      </c>
    </row>
    <row r="78" spans="1:10">
      <c r="A78" s="735">
        <v>67</v>
      </c>
      <c r="B78" s="736">
        <v>67</v>
      </c>
      <c r="C78" s="737" t="s">
        <v>2640</v>
      </c>
      <c r="D78" s="741">
        <v>2017</v>
      </c>
      <c r="E78" s="738" t="s">
        <v>12</v>
      </c>
      <c r="F78" s="747">
        <v>1473</v>
      </c>
      <c r="G78" s="748">
        <v>177</v>
      </c>
      <c r="H78" s="740">
        <f t="shared" si="5"/>
        <v>260721</v>
      </c>
      <c r="I78" s="740">
        <f t="shared" si="1"/>
        <v>177</v>
      </c>
      <c r="J78" s="740">
        <f t="shared" si="6"/>
        <v>260721</v>
      </c>
    </row>
    <row r="79" spans="1:10">
      <c r="A79" s="735">
        <v>68</v>
      </c>
      <c r="B79" s="741">
        <v>68</v>
      </c>
      <c r="C79" s="737" t="s">
        <v>2640</v>
      </c>
      <c r="D79" s="741">
        <v>2017</v>
      </c>
      <c r="E79" s="738" t="s">
        <v>12</v>
      </c>
      <c r="F79" s="747">
        <v>244</v>
      </c>
      <c r="G79" s="748">
        <v>272</v>
      </c>
      <c r="H79" s="740">
        <f>SUM(F79*G79)</f>
        <v>66368</v>
      </c>
      <c r="I79" s="740">
        <f t="shared" si="1"/>
        <v>272</v>
      </c>
      <c r="J79" s="740">
        <f t="shared" si="6"/>
        <v>66368</v>
      </c>
    </row>
    <row r="80" spans="1:10">
      <c r="A80" s="735">
        <v>69</v>
      </c>
      <c r="B80" s="736">
        <v>69</v>
      </c>
      <c r="C80" s="737" t="s">
        <v>2660</v>
      </c>
      <c r="D80" s="741">
        <v>2018</v>
      </c>
      <c r="E80" s="738" t="s">
        <v>12</v>
      </c>
      <c r="F80" s="747">
        <v>200</v>
      </c>
      <c r="G80" s="748">
        <v>27</v>
      </c>
      <c r="H80" s="740">
        <f>SUM(F80*G80)</f>
        <v>5400</v>
      </c>
      <c r="I80" s="740">
        <f t="shared" si="1"/>
        <v>27</v>
      </c>
      <c r="J80" s="740">
        <f t="shared" si="6"/>
        <v>5400</v>
      </c>
    </row>
    <row r="81" spans="1:10">
      <c r="A81" s="735">
        <v>70</v>
      </c>
      <c r="B81" s="741">
        <v>70</v>
      </c>
      <c r="C81" s="737" t="s">
        <v>248</v>
      </c>
      <c r="D81" s="741">
        <v>2018</v>
      </c>
      <c r="E81" s="738" t="s">
        <v>183</v>
      </c>
      <c r="F81" s="747">
        <v>4500</v>
      </c>
      <c r="G81" s="748">
        <v>25.3</v>
      </c>
      <c r="H81" s="740">
        <f>SUM(F81*G81)</f>
        <v>113850</v>
      </c>
      <c r="I81" s="740">
        <f t="shared" si="1"/>
        <v>25.3</v>
      </c>
      <c r="J81" s="740">
        <f t="shared" si="6"/>
        <v>113850</v>
      </c>
    </row>
    <row r="82" spans="1:10">
      <c r="A82" s="735">
        <v>71</v>
      </c>
      <c r="B82" s="736">
        <v>71</v>
      </c>
      <c r="C82" s="737" t="s">
        <v>2640</v>
      </c>
      <c r="D82" s="741">
        <v>2018</v>
      </c>
      <c r="E82" s="738" t="s">
        <v>12</v>
      </c>
      <c r="F82" s="747">
        <v>2942</v>
      </c>
      <c r="G82" s="748">
        <v>262</v>
      </c>
      <c r="H82" s="740">
        <f>SUM(F82*G82)</f>
        <v>770804</v>
      </c>
      <c r="I82" s="740">
        <f t="shared" si="1"/>
        <v>262</v>
      </c>
      <c r="J82" s="740">
        <f t="shared" si="6"/>
        <v>770804</v>
      </c>
    </row>
    <row r="83" spans="1:10">
      <c r="A83" s="735">
        <v>72</v>
      </c>
      <c r="B83" s="741">
        <v>72</v>
      </c>
      <c r="C83" s="737" t="s">
        <v>2661</v>
      </c>
      <c r="D83" s="741">
        <v>2019</v>
      </c>
      <c r="E83" s="754" t="s">
        <v>12</v>
      </c>
      <c r="F83" s="747">
        <v>741</v>
      </c>
      <c r="G83" s="748">
        <v>88</v>
      </c>
      <c r="H83" s="740">
        <v>65220</v>
      </c>
      <c r="I83" s="740">
        <f t="shared" si="1"/>
        <v>88</v>
      </c>
      <c r="J83" s="740">
        <v>65220</v>
      </c>
    </row>
    <row r="84" spans="1:10">
      <c r="A84" s="735">
        <v>73</v>
      </c>
      <c r="B84" s="736">
        <v>73</v>
      </c>
      <c r="C84" s="737" t="s">
        <v>2661</v>
      </c>
      <c r="D84" s="741">
        <v>2019</v>
      </c>
      <c r="E84" s="754" t="s">
        <v>12</v>
      </c>
      <c r="F84" s="747">
        <v>790</v>
      </c>
      <c r="G84" s="748">
        <v>93</v>
      </c>
      <c r="H84" s="740">
        <v>73410</v>
      </c>
      <c r="I84" s="740">
        <f t="shared" si="1"/>
        <v>93</v>
      </c>
      <c r="J84" s="740">
        <v>73410</v>
      </c>
    </row>
    <row r="85" spans="1:10">
      <c r="A85" s="735">
        <v>74</v>
      </c>
      <c r="B85" s="741">
        <v>74</v>
      </c>
      <c r="C85" s="737" t="s">
        <v>2661</v>
      </c>
      <c r="D85" s="741">
        <v>2019</v>
      </c>
      <c r="E85" s="754" t="s">
        <v>12</v>
      </c>
      <c r="F85" s="747">
        <v>200</v>
      </c>
      <c r="G85" s="748">
        <v>56</v>
      </c>
      <c r="H85" s="740">
        <f t="shared" ref="H85:H107" si="7">F85*G85</f>
        <v>11200</v>
      </c>
      <c r="I85" s="740">
        <f t="shared" si="1"/>
        <v>56</v>
      </c>
      <c r="J85" s="740">
        <f t="shared" ref="J85:J107" si="8">H85</f>
        <v>11200</v>
      </c>
    </row>
    <row r="86" spans="1:10">
      <c r="A86" s="735">
        <v>75</v>
      </c>
      <c r="B86" s="736">
        <v>75</v>
      </c>
      <c r="C86" s="737" t="s">
        <v>2661</v>
      </c>
      <c r="D86" s="741">
        <v>2019</v>
      </c>
      <c r="E86" s="754" t="s">
        <v>12</v>
      </c>
      <c r="F86" s="747">
        <v>3600</v>
      </c>
      <c r="G86" s="748">
        <v>6</v>
      </c>
      <c r="H86" s="740">
        <f t="shared" si="7"/>
        <v>21600</v>
      </c>
      <c r="I86" s="740">
        <f t="shared" si="1"/>
        <v>6</v>
      </c>
      <c r="J86" s="740">
        <f t="shared" si="8"/>
        <v>21600</v>
      </c>
    </row>
    <row r="87" spans="1:10">
      <c r="A87" s="735">
        <v>76</v>
      </c>
      <c r="B87" s="741">
        <v>76</v>
      </c>
      <c r="C87" s="755" t="s">
        <v>1066</v>
      </c>
      <c r="D87" s="741">
        <v>2019</v>
      </c>
      <c r="E87" s="754" t="s">
        <v>12</v>
      </c>
      <c r="F87" s="747">
        <v>3900</v>
      </c>
      <c r="G87" s="748">
        <v>6</v>
      </c>
      <c r="H87" s="740">
        <f t="shared" si="7"/>
        <v>23400</v>
      </c>
      <c r="I87" s="740">
        <f t="shared" si="1"/>
        <v>6</v>
      </c>
      <c r="J87" s="740">
        <f t="shared" si="8"/>
        <v>23400</v>
      </c>
    </row>
    <row r="88" spans="1:10">
      <c r="A88" s="735">
        <v>77</v>
      </c>
      <c r="B88" s="736">
        <v>77</v>
      </c>
      <c r="C88" s="737" t="s">
        <v>2662</v>
      </c>
      <c r="D88" s="741">
        <v>2019</v>
      </c>
      <c r="E88" s="741" t="s">
        <v>12</v>
      </c>
      <c r="F88" s="747">
        <v>4500</v>
      </c>
      <c r="G88" s="748">
        <v>1</v>
      </c>
      <c r="H88" s="740">
        <f t="shared" si="7"/>
        <v>4500</v>
      </c>
      <c r="I88" s="740">
        <f t="shared" si="1"/>
        <v>1</v>
      </c>
      <c r="J88" s="740">
        <f t="shared" si="8"/>
        <v>4500</v>
      </c>
    </row>
    <row r="89" spans="1:10">
      <c r="A89" s="735">
        <v>78</v>
      </c>
      <c r="B89" s="741">
        <v>78</v>
      </c>
      <c r="C89" s="737" t="s">
        <v>265</v>
      </c>
      <c r="D89" s="741">
        <v>2021</v>
      </c>
      <c r="E89" s="741" t="s">
        <v>12</v>
      </c>
      <c r="F89" s="747">
        <v>465000</v>
      </c>
      <c r="G89" s="748">
        <v>2</v>
      </c>
      <c r="H89" s="740">
        <f t="shared" si="7"/>
        <v>930000</v>
      </c>
      <c r="I89" s="740">
        <f t="shared" si="1"/>
        <v>2</v>
      </c>
      <c r="J89" s="740">
        <f t="shared" si="8"/>
        <v>930000</v>
      </c>
    </row>
    <row r="90" spans="1:10">
      <c r="A90" s="735">
        <v>79</v>
      </c>
      <c r="B90" s="736">
        <v>79</v>
      </c>
      <c r="C90" s="737" t="s">
        <v>2661</v>
      </c>
      <c r="D90" s="741">
        <v>2021</v>
      </c>
      <c r="E90" s="741" t="s">
        <v>12</v>
      </c>
      <c r="F90" s="747">
        <v>500</v>
      </c>
      <c r="G90" s="748">
        <v>113</v>
      </c>
      <c r="H90" s="740">
        <f t="shared" si="7"/>
        <v>56500</v>
      </c>
      <c r="I90" s="740">
        <f t="shared" si="1"/>
        <v>113</v>
      </c>
      <c r="J90" s="740">
        <f t="shared" si="8"/>
        <v>56500</v>
      </c>
    </row>
    <row r="91" spans="1:10">
      <c r="A91" s="735">
        <v>80</v>
      </c>
      <c r="B91" s="741">
        <v>80</v>
      </c>
      <c r="C91" s="737" t="s">
        <v>2661</v>
      </c>
      <c r="D91" s="741">
        <v>2021</v>
      </c>
      <c r="E91" s="741" t="s">
        <v>12</v>
      </c>
      <c r="F91" s="747">
        <v>1173</v>
      </c>
      <c r="G91" s="748">
        <v>39</v>
      </c>
      <c r="H91" s="740">
        <f t="shared" si="7"/>
        <v>45747</v>
      </c>
      <c r="I91" s="740">
        <f t="shared" ref="I91:I107" si="9">SUM(G91)</f>
        <v>39</v>
      </c>
      <c r="J91" s="740">
        <f t="shared" si="8"/>
        <v>45747</v>
      </c>
    </row>
    <row r="92" spans="1:10">
      <c r="A92" s="735">
        <v>81</v>
      </c>
      <c r="B92" s="736">
        <v>81</v>
      </c>
      <c r="C92" s="737" t="s">
        <v>2663</v>
      </c>
      <c r="D92" s="741">
        <v>2022</v>
      </c>
      <c r="E92" s="741" t="s">
        <v>12</v>
      </c>
      <c r="F92" s="747">
        <v>3668</v>
      </c>
      <c r="G92" s="748">
        <v>170</v>
      </c>
      <c r="H92" s="740">
        <f t="shared" si="7"/>
        <v>623560</v>
      </c>
      <c r="I92" s="740">
        <f t="shared" si="9"/>
        <v>170</v>
      </c>
      <c r="J92" s="740">
        <f t="shared" si="8"/>
        <v>623560</v>
      </c>
    </row>
    <row r="93" spans="1:10" ht="30">
      <c r="A93" s="735">
        <v>82</v>
      </c>
      <c r="B93" s="741">
        <v>82</v>
      </c>
      <c r="C93" s="737" t="s">
        <v>2664</v>
      </c>
      <c r="D93" s="741">
        <v>2022</v>
      </c>
      <c r="E93" s="741" t="s">
        <v>12</v>
      </c>
      <c r="F93" s="747">
        <v>60200</v>
      </c>
      <c r="G93" s="748">
        <v>1</v>
      </c>
      <c r="H93" s="740">
        <f t="shared" si="7"/>
        <v>60200</v>
      </c>
      <c r="I93" s="740">
        <f t="shared" si="9"/>
        <v>1</v>
      </c>
      <c r="J93" s="740">
        <f t="shared" si="8"/>
        <v>60200</v>
      </c>
    </row>
    <row r="94" spans="1:10" ht="45">
      <c r="A94" s="735">
        <v>83</v>
      </c>
      <c r="B94" s="736">
        <v>83</v>
      </c>
      <c r="C94" s="737" t="s">
        <v>2665</v>
      </c>
      <c r="D94" s="741">
        <v>2022</v>
      </c>
      <c r="E94" s="741" t="s">
        <v>12</v>
      </c>
      <c r="F94" s="747">
        <v>75000</v>
      </c>
      <c r="G94" s="748">
        <v>2</v>
      </c>
      <c r="H94" s="740">
        <f t="shared" si="7"/>
        <v>150000</v>
      </c>
      <c r="I94" s="740">
        <f t="shared" si="9"/>
        <v>2</v>
      </c>
      <c r="J94" s="740">
        <f t="shared" si="8"/>
        <v>150000</v>
      </c>
    </row>
    <row r="95" spans="1:10" ht="45">
      <c r="A95" s="735">
        <v>84</v>
      </c>
      <c r="B95" s="741">
        <v>84</v>
      </c>
      <c r="C95" s="737" t="s">
        <v>2666</v>
      </c>
      <c r="D95" s="741">
        <v>2022</v>
      </c>
      <c r="E95" s="741" t="s">
        <v>12</v>
      </c>
      <c r="F95" s="747">
        <v>21000</v>
      </c>
      <c r="G95" s="748">
        <v>1</v>
      </c>
      <c r="H95" s="740">
        <f t="shared" si="7"/>
        <v>21000</v>
      </c>
      <c r="I95" s="740">
        <f t="shared" si="9"/>
        <v>1</v>
      </c>
      <c r="J95" s="740">
        <f t="shared" si="8"/>
        <v>21000</v>
      </c>
    </row>
    <row r="96" spans="1:10" ht="30">
      <c r="A96" s="735">
        <v>85</v>
      </c>
      <c r="B96" s="736">
        <v>85</v>
      </c>
      <c r="C96" s="737" t="s">
        <v>2667</v>
      </c>
      <c r="D96" s="741">
        <v>2022</v>
      </c>
      <c r="E96" s="741" t="s">
        <v>12</v>
      </c>
      <c r="F96" s="747">
        <v>17200</v>
      </c>
      <c r="G96" s="748">
        <v>4</v>
      </c>
      <c r="H96" s="740">
        <f t="shared" si="7"/>
        <v>68800</v>
      </c>
      <c r="I96" s="740">
        <f t="shared" si="9"/>
        <v>4</v>
      </c>
      <c r="J96" s="740">
        <f t="shared" si="8"/>
        <v>68800</v>
      </c>
    </row>
    <row r="97" spans="1:10">
      <c r="A97" s="735">
        <v>86</v>
      </c>
      <c r="B97" s="741">
        <v>86</v>
      </c>
      <c r="C97" s="756" t="s">
        <v>477</v>
      </c>
      <c r="D97" s="736">
        <v>2022</v>
      </c>
      <c r="E97" s="757" t="s">
        <v>12</v>
      </c>
      <c r="F97" s="758">
        <v>46800</v>
      </c>
      <c r="G97" s="759">
        <v>3</v>
      </c>
      <c r="H97" s="760">
        <f t="shared" si="7"/>
        <v>140400</v>
      </c>
      <c r="I97" s="760">
        <f t="shared" si="9"/>
        <v>3</v>
      </c>
      <c r="J97" s="760">
        <f t="shared" si="8"/>
        <v>140400</v>
      </c>
    </row>
    <row r="98" spans="1:10">
      <c r="A98" s="735">
        <v>87</v>
      </c>
      <c r="B98" s="736">
        <v>87</v>
      </c>
      <c r="C98" s="756" t="s">
        <v>152</v>
      </c>
      <c r="D98" s="736">
        <v>2022</v>
      </c>
      <c r="E98" s="757" t="s">
        <v>12</v>
      </c>
      <c r="F98" s="758">
        <v>30353</v>
      </c>
      <c r="G98" s="759">
        <v>9</v>
      </c>
      <c r="H98" s="760">
        <f t="shared" si="7"/>
        <v>273177</v>
      </c>
      <c r="I98" s="760">
        <f t="shared" si="9"/>
        <v>9</v>
      </c>
      <c r="J98" s="760">
        <f t="shared" si="8"/>
        <v>273177</v>
      </c>
    </row>
    <row r="99" spans="1:10">
      <c r="A99" s="735">
        <v>88</v>
      </c>
      <c r="B99" s="741">
        <v>88</v>
      </c>
      <c r="C99" s="737" t="s">
        <v>2668</v>
      </c>
      <c r="D99" s="736">
        <v>2023</v>
      </c>
      <c r="E99" s="757" t="s">
        <v>12</v>
      </c>
      <c r="F99" s="758">
        <v>170000</v>
      </c>
      <c r="G99" s="759">
        <v>1</v>
      </c>
      <c r="H99" s="760">
        <f t="shared" si="7"/>
        <v>170000</v>
      </c>
      <c r="I99" s="760">
        <f t="shared" si="9"/>
        <v>1</v>
      </c>
      <c r="J99" s="760">
        <f t="shared" si="8"/>
        <v>170000</v>
      </c>
    </row>
    <row r="100" spans="1:10">
      <c r="A100" s="735">
        <v>89</v>
      </c>
      <c r="B100" s="736">
        <v>89</v>
      </c>
      <c r="C100" s="737" t="s">
        <v>248</v>
      </c>
      <c r="D100" s="736">
        <v>2023</v>
      </c>
      <c r="E100" s="757" t="s">
        <v>2420</v>
      </c>
      <c r="F100" s="758">
        <v>5500</v>
      </c>
      <c r="G100" s="759">
        <v>19</v>
      </c>
      <c r="H100" s="760">
        <f t="shared" si="7"/>
        <v>104500</v>
      </c>
      <c r="I100" s="760">
        <f t="shared" si="9"/>
        <v>19</v>
      </c>
      <c r="J100" s="760">
        <f t="shared" si="8"/>
        <v>104500</v>
      </c>
    </row>
    <row r="101" spans="1:10" ht="30">
      <c r="A101" s="735">
        <v>90</v>
      </c>
      <c r="B101" s="741">
        <v>90</v>
      </c>
      <c r="C101" s="737" t="s">
        <v>2669</v>
      </c>
      <c r="D101" s="736">
        <v>2023</v>
      </c>
      <c r="E101" s="757" t="s">
        <v>12</v>
      </c>
      <c r="F101" s="758">
        <v>5200</v>
      </c>
      <c r="G101" s="759">
        <v>3</v>
      </c>
      <c r="H101" s="760">
        <f t="shared" si="7"/>
        <v>15600</v>
      </c>
      <c r="I101" s="760">
        <f t="shared" si="9"/>
        <v>3</v>
      </c>
      <c r="J101" s="760">
        <f t="shared" si="8"/>
        <v>15600</v>
      </c>
    </row>
    <row r="102" spans="1:10" ht="30">
      <c r="A102" s="735">
        <v>91</v>
      </c>
      <c r="B102" s="736">
        <v>91</v>
      </c>
      <c r="C102" s="737" t="s">
        <v>2670</v>
      </c>
      <c r="D102" s="736">
        <v>2023</v>
      </c>
      <c r="E102" s="757" t="s">
        <v>12</v>
      </c>
      <c r="F102" s="758">
        <v>109900</v>
      </c>
      <c r="G102" s="759">
        <v>1</v>
      </c>
      <c r="H102" s="760">
        <f t="shared" si="7"/>
        <v>109900</v>
      </c>
      <c r="I102" s="760">
        <f t="shared" si="9"/>
        <v>1</v>
      </c>
      <c r="J102" s="760">
        <f t="shared" si="8"/>
        <v>109900</v>
      </c>
    </row>
    <row r="103" spans="1:10">
      <c r="A103" s="735">
        <v>92</v>
      </c>
      <c r="B103" s="741">
        <v>92</v>
      </c>
      <c r="C103" s="737" t="s">
        <v>2671</v>
      </c>
      <c r="D103" s="736">
        <v>2023</v>
      </c>
      <c r="E103" s="757" t="s">
        <v>12</v>
      </c>
      <c r="F103" s="758">
        <v>42900</v>
      </c>
      <c r="G103" s="759">
        <v>3</v>
      </c>
      <c r="H103" s="760">
        <f t="shared" si="7"/>
        <v>128700</v>
      </c>
      <c r="I103" s="760">
        <f t="shared" si="9"/>
        <v>3</v>
      </c>
      <c r="J103" s="760">
        <f t="shared" si="8"/>
        <v>128700</v>
      </c>
    </row>
    <row r="104" spans="1:10" ht="30">
      <c r="A104" s="735">
        <v>93</v>
      </c>
      <c r="B104" s="736">
        <v>93</v>
      </c>
      <c r="C104" s="737" t="s">
        <v>2670</v>
      </c>
      <c r="D104" s="736">
        <v>2023</v>
      </c>
      <c r="E104" s="757" t="s">
        <v>12</v>
      </c>
      <c r="F104" s="758">
        <v>109900</v>
      </c>
      <c r="G104" s="759">
        <v>2</v>
      </c>
      <c r="H104" s="760">
        <f t="shared" si="7"/>
        <v>219800</v>
      </c>
      <c r="I104" s="760">
        <f t="shared" si="9"/>
        <v>2</v>
      </c>
      <c r="J104" s="760">
        <f t="shared" si="8"/>
        <v>219800</v>
      </c>
    </row>
    <row r="105" spans="1:10" ht="45">
      <c r="A105" s="735">
        <v>94</v>
      </c>
      <c r="B105" s="741">
        <v>94</v>
      </c>
      <c r="C105" s="737" t="s">
        <v>2672</v>
      </c>
      <c r="D105" s="736">
        <v>2023</v>
      </c>
      <c r="E105" s="757" t="s">
        <v>12</v>
      </c>
      <c r="F105" s="758">
        <v>5000</v>
      </c>
      <c r="G105" s="759">
        <v>1</v>
      </c>
      <c r="H105" s="760">
        <f t="shared" si="7"/>
        <v>5000</v>
      </c>
      <c r="I105" s="760">
        <f t="shared" si="9"/>
        <v>1</v>
      </c>
      <c r="J105" s="760">
        <f t="shared" si="8"/>
        <v>5000</v>
      </c>
    </row>
    <row r="106" spans="1:10" ht="30">
      <c r="A106" s="735">
        <v>95</v>
      </c>
      <c r="B106" s="736">
        <v>95</v>
      </c>
      <c r="C106" s="737" t="s">
        <v>2673</v>
      </c>
      <c r="D106" s="736">
        <v>2023</v>
      </c>
      <c r="E106" s="757" t="s">
        <v>2674</v>
      </c>
      <c r="F106" s="758">
        <v>230000</v>
      </c>
      <c r="G106" s="759">
        <v>1</v>
      </c>
      <c r="H106" s="760">
        <f t="shared" si="7"/>
        <v>230000</v>
      </c>
      <c r="I106" s="760">
        <f t="shared" si="9"/>
        <v>1</v>
      </c>
      <c r="J106" s="760">
        <f t="shared" si="8"/>
        <v>230000</v>
      </c>
    </row>
    <row r="107" spans="1:10">
      <c r="A107" s="735">
        <v>96</v>
      </c>
      <c r="B107" s="741">
        <v>96</v>
      </c>
      <c r="C107" s="737" t="s">
        <v>2640</v>
      </c>
      <c r="D107" s="736">
        <v>2023</v>
      </c>
      <c r="E107" s="757" t="s">
        <v>12</v>
      </c>
      <c r="F107" s="758">
        <v>1735</v>
      </c>
      <c r="G107" s="759">
        <v>7</v>
      </c>
      <c r="H107" s="760">
        <f t="shared" si="7"/>
        <v>12145</v>
      </c>
      <c r="I107" s="760">
        <f t="shared" si="9"/>
        <v>7</v>
      </c>
      <c r="J107" s="760">
        <f t="shared" si="8"/>
        <v>12145</v>
      </c>
    </row>
    <row r="108" spans="1:10" ht="15.75">
      <c r="A108" s="1311" t="s">
        <v>273</v>
      </c>
      <c r="B108" s="1312"/>
      <c r="C108" s="1313"/>
      <c r="D108" s="761"/>
      <c r="E108" s="762"/>
      <c r="F108" s="758"/>
      <c r="G108" s="763">
        <f>SUM(G12:G107)</f>
        <v>49245.3</v>
      </c>
      <c r="H108" s="763">
        <f>SUM(H12:H107)</f>
        <v>19823748</v>
      </c>
      <c r="I108" s="763">
        <f>SUM(I12:I107)</f>
        <v>49245.3</v>
      </c>
      <c r="J108" s="763">
        <f>SUM(J12:J107)</f>
        <v>19823748</v>
      </c>
    </row>
    <row r="109" spans="1:10">
      <c r="A109" s="735"/>
      <c r="B109" s="1314" t="s">
        <v>2675</v>
      </c>
      <c r="C109" s="1315"/>
      <c r="D109" s="1315"/>
      <c r="E109" s="1315"/>
      <c r="F109" s="1315"/>
      <c r="G109" s="1315"/>
      <c r="H109" s="1315"/>
      <c r="I109" s="1315"/>
      <c r="J109" s="1316"/>
    </row>
    <row r="110" spans="1:10" ht="15.75">
      <c r="A110" s="735">
        <v>97</v>
      </c>
      <c r="B110" s="764">
        <v>1</v>
      </c>
      <c r="C110" s="737" t="s">
        <v>2676</v>
      </c>
      <c r="D110" s="735">
        <v>1978</v>
      </c>
      <c r="E110" s="765" t="s">
        <v>12</v>
      </c>
      <c r="F110" s="766">
        <v>5000</v>
      </c>
      <c r="G110" s="740">
        <v>1</v>
      </c>
      <c r="H110" s="766">
        <f t="shared" ref="H110:H120" si="10">F110*G110</f>
        <v>5000</v>
      </c>
      <c r="I110" s="740">
        <v>1</v>
      </c>
      <c r="J110" s="766">
        <f t="shared" ref="J110:J120" si="11">H110</f>
        <v>5000</v>
      </c>
    </row>
    <row r="111" spans="1:10" ht="15.75">
      <c r="A111" s="735">
        <v>98</v>
      </c>
      <c r="B111" s="764">
        <v>2</v>
      </c>
      <c r="C111" s="735" t="s">
        <v>2677</v>
      </c>
      <c r="D111" s="735">
        <v>1978</v>
      </c>
      <c r="E111" s="765" t="s">
        <v>12</v>
      </c>
      <c r="F111" s="766">
        <v>20000</v>
      </c>
      <c r="G111" s="735">
        <v>14</v>
      </c>
      <c r="H111" s="766">
        <f t="shared" si="10"/>
        <v>280000</v>
      </c>
      <c r="I111" s="735">
        <v>14</v>
      </c>
      <c r="J111" s="766">
        <f t="shared" si="11"/>
        <v>280000</v>
      </c>
    </row>
    <row r="112" spans="1:10" ht="15.75">
      <c r="A112" s="735">
        <v>99</v>
      </c>
      <c r="B112" s="764">
        <v>3</v>
      </c>
      <c r="C112" s="735" t="s">
        <v>479</v>
      </c>
      <c r="D112" s="735">
        <v>1978</v>
      </c>
      <c r="E112" s="765" t="s">
        <v>12</v>
      </c>
      <c r="F112" s="766">
        <v>20000</v>
      </c>
      <c r="G112" s="735">
        <v>13</v>
      </c>
      <c r="H112" s="766">
        <f t="shared" si="10"/>
        <v>260000</v>
      </c>
      <c r="I112" s="735">
        <v>13</v>
      </c>
      <c r="J112" s="766">
        <f t="shared" si="11"/>
        <v>260000</v>
      </c>
    </row>
    <row r="113" spans="1:10" ht="15.75">
      <c r="A113" s="735">
        <v>100</v>
      </c>
      <c r="B113" s="764">
        <v>4</v>
      </c>
      <c r="C113" s="735" t="s">
        <v>2678</v>
      </c>
      <c r="D113" s="735">
        <v>1978</v>
      </c>
      <c r="E113" s="765" t="s">
        <v>12</v>
      </c>
      <c r="F113" s="766">
        <v>5000</v>
      </c>
      <c r="G113" s="735">
        <v>2</v>
      </c>
      <c r="H113" s="766">
        <f t="shared" si="10"/>
        <v>10000</v>
      </c>
      <c r="I113" s="735">
        <v>2</v>
      </c>
      <c r="J113" s="766">
        <f t="shared" si="11"/>
        <v>10000</v>
      </c>
    </row>
    <row r="114" spans="1:10" ht="15.75">
      <c r="A114" s="735">
        <v>101</v>
      </c>
      <c r="B114" s="764">
        <v>5</v>
      </c>
      <c r="C114" s="735" t="s">
        <v>2428</v>
      </c>
      <c r="D114" s="735">
        <v>1978</v>
      </c>
      <c r="E114" s="765" t="s">
        <v>12</v>
      </c>
      <c r="F114" s="766">
        <v>5000</v>
      </c>
      <c r="G114" s="735">
        <v>4</v>
      </c>
      <c r="H114" s="766">
        <f t="shared" si="10"/>
        <v>20000</v>
      </c>
      <c r="I114" s="735">
        <v>4</v>
      </c>
      <c r="J114" s="766">
        <f t="shared" si="11"/>
        <v>20000</v>
      </c>
    </row>
    <row r="115" spans="1:10" ht="15.75">
      <c r="A115" s="735">
        <v>102</v>
      </c>
      <c r="B115" s="764">
        <v>6</v>
      </c>
      <c r="C115" s="735" t="s">
        <v>2679</v>
      </c>
      <c r="D115" s="735">
        <v>1978</v>
      </c>
      <c r="E115" s="765" t="s">
        <v>12</v>
      </c>
      <c r="F115" s="766">
        <v>1000</v>
      </c>
      <c r="G115" s="735">
        <v>8</v>
      </c>
      <c r="H115" s="766">
        <f t="shared" si="10"/>
        <v>8000</v>
      </c>
      <c r="I115" s="735">
        <v>8</v>
      </c>
      <c r="J115" s="766">
        <f t="shared" si="11"/>
        <v>8000</v>
      </c>
    </row>
    <row r="116" spans="1:10" ht="15.75">
      <c r="A116" s="735">
        <v>103</v>
      </c>
      <c r="B116" s="764">
        <v>7</v>
      </c>
      <c r="C116" s="750" t="s">
        <v>2640</v>
      </c>
      <c r="D116" s="735">
        <v>1978</v>
      </c>
      <c r="E116" s="765" t="s">
        <v>12</v>
      </c>
      <c r="F116" s="766">
        <v>200</v>
      </c>
      <c r="G116" s="735">
        <v>5936</v>
      </c>
      <c r="H116" s="766">
        <f t="shared" si="10"/>
        <v>1187200</v>
      </c>
      <c r="I116" s="735">
        <v>5936</v>
      </c>
      <c r="J116" s="766">
        <f t="shared" si="11"/>
        <v>1187200</v>
      </c>
    </row>
    <row r="117" spans="1:10" ht="15.75">
      <c r="A117" s="735">
        <v>104</v>
      </c>
      <c r="B117" s="764">
        <v>8</v>
      </c>
      <c r="C117" s="735" t="s">
        <v>2680</v>
      </c>
      <c r="D117" s="735">
        <v>1978</v>
      </c>
      <c r="E117" s="765" t="s">
        <v>12</v>
      </c>
      <c r="F117" s="766">
        <v>2000</v>
      </c>
      <c r="G117" s="735">
        <v>1</v>
      </c>
      <c r="H117" s="766">
        <f t="shared" si="10"/>
        <v>2000</v>
      </c>
      <c r="I117" s="735">
        <v>1</v>
      </c>
      <c r="J117" s="766">
        <f t="shared" si="11"/>
        <v>2000</v>
      </c>
    </row>
    <row r="118" spans="1:10" ht="15.75">
      <c r="A118" s="735">
        <v>105</v>
      </c>
      <c r="B118" s="764">
        <v>9</v>
      </c>
      <c r="C118" s="750" t="s">
        <v>2661</v>
      </c>
      <c r="D118" s="735">
        <v>2021</v>
      </c>
      <c r="E118" s="765" t="s">
        <v>12</v>
      </c>
      <c r="F118" s="766">
        <v>500</v>
      </c>
      <c r="G118" s="735">
        <v>38</v>
      </c>
      <c r="H118" s="766">
        <f t="shared" si="10"/>
        <v>19000</v>
      </c>
      <c r="I118" s="735">
        <v>38</v>
      </c>
      <c r="J118" s="766">
        <f t="shared" si="11"/>
        <v>19000</v>
      </c>
    </row>
    <row r="119" spans="1:10" ht="15.75">
      <c r="A119" s="735">
        <v>106</v>
      </c>
      <c r="B119" s="764">
        <v>10</v>
      </c>
      <c r="C119" s="750" t="s">
        <v>2640</v>
      </c>
      <c r="D119" s="735">
        <v>2022</v>
      </c>
      <c r="E119" s="765" t="s">
        <v>12</v>
      </c>
      <c r="F119" s="766">
        <v>3246</v>
      </c>
      <c r="G119" s="735">
        <v>14</v>
      </c>
      <c r="H119" s="766">
        <f t="shared" si="10"/>
        <v>45444</v>
      </c>
      <c r="I119" s="735">
        <v>14</v>
      </c>
      <c r="J119" s="766">
        <f t="shared" si="11"/>
        <v>45444</v>
      </c>
    </row>
    <row r="120" spans="1:10" ht="15.75">
      <c r="A120" s="735">
        <v>107</v>
      </c>
      <c r="B120" s="764">
        <v>11</v>
      </c>
      <c r="C120" s="750" t="s">
        <v>2640</v>
      </c>
      <c r="D120" s="735">
        <v>2023</v>
      </c>
      <c r="E120" s="765" t="s">
        <v>12</v>
      </c>
      <c r="F120" s="766">
        <v>1712</v>
      </c>
      <c r="G120" s="735">
        <v>48</v>
      </c>
      <c r="H120" s="766">
        <f t="shared" si="10"/>
        <v>82176</v>
      </c>
      <c r="I120" s="735">
        <v>48</v>
      </c>
      <c r="J120" s="766">
        <f t="shared" si="11"/>
        <v>82176</v>
      </c>
    </row>
    <row r="121" spans="1:10">
      <c r="A121" s="735"/>
      <c r="B121" s="1298" t="s">
        <v>273</v>
      </c>
      <c r="C121" s="1299"/>
      <c r="D121" s="767"/>
      <c r="E121" s="735"/>
      <c r="F121" s="735"/>
      <c r="G121" s="735">
        <f>SUM(G110:G120)</f>
        <v>6079</v>
      </c>
      <c r="H121" s="735">
        <f>SUM(H110:H120)</f>
        <v>1918820</v>
      </c>
      <c r="I121" s="735">
        <f>SUM(I110:I120)</f>
        <v>6079</v>
      </c>
      <c r="J121" s="735">
        <f>SUM(J110:J120)</f>
        <v>1918820</v>
      </c>
    </row>
    <row r="122" spans="1:10">
      <c r="A122" s="735"/>
      <c r="B122" s="1297" t="s">
        <v>2681</v>
      </c>
      <c r="C122" s="1297"/>
      <c r="D122" s="1297"/>
      <c r="E122" s="1297"/>
      <c r="F122" s="1297"/>
      <c r="G122" s="1297"/>
      <c r="H122" s="1297"/>
      <c r="I122" s="1297"/>
      <c r="J122" s="1297"/>
    </row>
    <row r="123" spans="1:10" ht="15.75">
      <c r="A123" s="735">
        <v>108</v>
      </c>
      <c r="B123" s="764">
        <v>1</v>
      </c>
      <c r="C123" s="737" t="s">
        <v>2682</v>
      </c>
      <c r="D123" s="735">
        <v>1975</v>
      </c>
      <c r="E123" s="765" t="s">
        <v>12</v>
      </c>
      <c r="F123" s="766">
        <v>200</v>
      </c>
      <c r="G123" s="740">
        <v>9260</v>
      </c>
      <c r="H123" s="766">
        <f>F123*G123</f>
        <v>1852000</v>
      </c>
      <c r="I123" s="740">
        <v>9260</v>
      </c>
      <c r="J123" s="766">
        <f>H123</f>
        <v>1852000</v>
      </c>
    </row>
    <row r="124" spans="1:10" ht="15.75">
      <c r="A124" s="735">
        <v>109</v>
      </c>
      <c r="B124" s="764">
        <v>2</v>
      </c>
      <c r="C124" s="737" t="s">
        <v>2683</v>
      </c>
      <c r="D124" s="735">
        <v>1975</v>
      </c>
      <c r="E124" s="765" t="s">
        <v>12</v>
      </c>
      <c r="F124" s="768">
        <v>500</v>
      </c>
      <c r="G124" s="768">
        <v>30</v>
      </c>
      <c r="H124" s="768">
        <f>F124*G124</f>
        <v>15000</v>
      </c>
      <c r="I124" s="769">
        <v>30</v>
      </c>
      <c r="J124" s="769">
        <f>H124</f>
        <v>15000</v>
      </c>
    </row>
    <row r="125" spans="1:10" ht="15.75">
      <c r="A125" s="735">
        <v>110</v>
      </c>
      <c r="B125" s="764">
        <v>3</v>
      </c>
      <c r="C125" s="750" t="s">
        <v>2661</v>
      </c>
      <c r="D125" s="735">
        <v>2021</v>
      </c>
      <c r="E125" s="765" t="s">
        <v>12</v>
      </c>
      <c r="F125" s="766">
        <v>500</v>
      </c>
      <c r="G125" s="735">
        <v>30</v>
      </c>
      <c r="H125" s="766">
        <f>F125*G125</f>
        <v>15000</v>
      </c>
      <c r="I125" s="735">
        <v>30</v>
      </c>
      <c r="J125" s="766">
        <f>H125</f>
        <v>15000</v>
      </c>
    </row>
    <row r="126" spans="1:10" ht="15.75">
      <c r="A126" s="735">
        <v>111</v>
      </c>
      <c r="B126" s="764">
        <v>4</v>
      </c>
      <c r="C126" s="750" t="s">
        <v>2640</v>
      </c>
      <c r="D126" s="735">
        <v>2022</v>
      </c>
      <c r="E126" s="765" t="s">
        <v>12</v>
      </c>
      <c r="F126" s="766">
        <v>2900</v>
      </c>
      <c r="G126" s="735">
        <v>11</v>
      </c>
      <c r="H126" s="766">
        <f>F126*G126</f>
        <v>31900</v>
      </c>
      <c r="I126" s="735">
        <v>11</v>
      </c>
      <c r="J126" s="766">
        <f>H126</f>
        <v>31900</v>
      </c>
    </row>
    <row r="127" spans="1:10" ht="15.75">
      <c r="A127" s="735">
        <v>112</v>
      </c>
      <c r="B127" s="764">
        <v>5</v>
      </c>
      <c r="C127" s="770" t="s">
        <v>2640</v>
      </c>
      <c r="D127" s="735">
        <v>2023</v>
      </c>
      <c r="E127" s="765" t="s">
        <v>12</v>
      </c>
      <c r="F127" s="766">
        <v>1690</v>
      </c>
      <c r="G127" s="735">
        <v>50</v>
      </c>
      <c r="H127" s="766">
        <f>F127*G127</f>
        <v>84500</v>
      </c>
      <c r="I127" s="735">
        <v>50</v>
      </c>
      <c r="J127" s="766">
        <f>H127</f>
        <v>84500</v>
      </c>
    </row>
    <row r="128" spans="1:10">
      <c r="A128" s="735"/>
      <c r="B128" s="1298" t="s">
        <v>273</v>
      </c>
      <c r="C128" s="1299"/>
      <c r="D128" s="767"/>
      <c r="E128" s="735"/>
      <c r="F128" s="735"/>
      <c r="G128" s="735">
        <f>SUM(G123:G126)</f>
        <v>9331</v>
      </c>
      <c r="H128" s="735">
        <f>SUM(H123:H127)</f>
        <v>1998400</v>
      </c>
      <c r="I128" s="735">
        <f>SUM(I123:I126)</f>
        <v>9331</v>
      </c>
      <c r="J128" s="735">
        <f>SUM(J123:J127)</f>
        <v>1998400</v>
      </c>
    </row>
    <row r="129" spans="1:11" ht="18">
      <c r="A129" s="735"/>
      <c r="B129" s="1309" t="s">
        <v>635</v>
      </c>
      <c r="C129" s="1310"/>
      <c r="D129" s="767"/>
      <c r="E129" s="735"/>
      <c r="F129" s="735"/>
      <c r="G129" s="771">
        <f>G128+G121+G108</f>
        <v>64655.3</v>
      </c>
      <c r="H129" s="771">
        <f>H128+H121+H108</f>
        <v>23740968</v>
      </c>
      <c r="I129" s="771">
        <f>I128+I121+I108</f>
        <v>64655.3</v>
      </c>
      <c r="J129" s="771">
        <f>SUM(J108+J121+J128)</f>
        <v>23740968</v>
      </c>
    </row>
    <row r="133" spans="1:11" ht="276.75" customHeight="1"/>
    <row r="135" spans="1:11">
      <c r="A135" s="733"/>
      <c r="B135" s="733"/>
      <c r="C135" s="1300" t="s">
        <v>3209</v>
      </c>
      <c r="D135" s="1300"/>
      <c r="E135" s="1300"/>
      <c r="F135" s="1300"/>
      <c r="G135" s="1300"/>
      <c r="H135" s="1300"/>
      <c r="I135" s="1203"/>
      <c r="J135" s="733"/>
    </row>
    <row r="136" spans="1:11" s="780" customFormat="1" ht="25.5" customHeight="1">
      <c r="A136" s="1301" t="s">
        <v>3210</v>
      </c>
      <c r="B136" s="1301"/>
      <c r="C136" s="1301"/>
      <c r="D136" s="1301"/>
      <c r="E136" s="1301"/>
      <c r="F136" s="1301"/>
      <c r="G136" s="1301"/>
      <c r="H136" s="1301"/>
      <c r="I136" s="1301"/>
      <c r="J136" s="1301"/>
      <c r="K136" s="183"/>
    </row>
    <row r="137" spans="1:11" s="780" customFormat="1" ht="15.75">
      <c r="C137" s="183" t="s">
        <v>3211</v>
      </c>
      <c r="D137" s="183"/>
      <c r="E137" s="1155"/>
      <c r="F137" s="1155"/>
      <c r="G137" s="183"/>
      <c r="H137" s="183"/>
      <c r="I137" s="183"/>
      <c r="J137" s="183"/>
      <c r="K137" s="183"/>
    </row>
    <row r="139" spans="1:11" ht="15.75">
      <c r="B139" s="533" t="s">
        <v>630</v>
      </c>
      <c r="C139" s="533"/>
      <c r="D139" s="533"/>
      <c r="E139" s="533"/>
      <c r="F139" s="533"/>
      <c r="G139" s="533"/>
      <c r="H139" s="533"/>
      <c r="I139" s="533"/>
      <c r="J139" s="533"/>
    </row>
    <row r="140" spans="1:11" ht="15.75">
      <c r="B140" s="533"/>
      <c r="C140" s="533"/>
      <c r="D140" s="533"/>
      <c r="E140" s="533"/>
      <c r="F140" s="533"/>
      <c r="G140" s="533"/>
      <c r="H140" s="533"/>
      <c r="I140" s="533"/>
      <c r="J140" s="533"/>
    </row>
    <row r="141" spans="1:11" ht="51">
      <c r="B141" s="641" t="s">
        <v>631</v>
      </c>
      <c r="C141" s="641" t="s">
        <v>632</v>
      </c>
      <c r="D141" s="642" t="s">
        <v>633</v>
      </c>
      <c r="E141" s="643"/>
      <c r="F141" s="644"/>
      <c r="G141" s="642" t="s">
        <v>634</v>
      </c>
      <c r="H141" s="643"/>
      <c r="I141" s="643"/>
      <c r="J141" s="644"/>
    </row>
    <row r="142" spans="1:11">
      <c r="B142" s="645"/>
      <c r="C142" s="645"/>
      <c r="D142" s="641" t="s">
        <v>635</v>
      </c>
      <c r="E142" s="646" t="s">
        <v>636</v>
      </c>
      <c r="F142" s="647"/>
      <c r="G142" s="641" t="s">
        <v>635</v>
      </c>
      <c r="H142" s="646" t="s">
        <v>636</v>
      </c>
      <c r="I142" s="648"/>
      <c r="J142" s="647"/>
    </row>
    <row r="143" spans="1:11" ht="63.75">
      <c r="B143" s="649"/>
      <c r="C143" s="649"/>
      <c r="D143" s="649"/>
      <c r="E143" s="419" t="s">
        <v>637</v>
      </c>
      <c r="F143" s="419" t="s">
        <v>638</v>
      </c>
      <c r="G143" s="649"/>
      <c r="H143" s="419" t="s">
        <v>637</v>
      </c>
      <c r="I143" s="419" t="s">
        <v>638</v>
      </c>
      <c r="J143" s="419" t="s">
        <v>639</v>
      </c>
    </row>
    <row r="144" spans="1:11">
      <c r="B144" s="1186">
        <v>1</v>
      </c>
      <c r="C144" s="1186">
        <v>2</v>
      </c>
      <c r="D144" s="1186">
        <v>3</v>
      </c>
      <c r="E144" s="1186">
        <v>4</v>
      </c>
      <c r="F144" s="1186">
        <v>5</v>
      </c>
      <c r="G144" s="1186">
        <v>6</v>
      </c>
      <c r="H144" s="1186">
        <v>7</v>
      </c>
      <c r="I144" s="1186">
        <v>8</v>
      </c>
      <c r="J144" s="1186">
        <v>9</v>
      </c>
    </row>
    <row r="145" spans="2:10" ht="42.75">
      <c r="B145" s="185" t="s">
        <v>2587</v>
      </c>
      <c r="C145" s="772" t="s">
        <v>1003</v>
      </c>
      <c r="D145" s="1194">
        <v>171748</v>
      </c>
      <c r="E145" s="1194">
        <v>171748</v>
      </c>
      <c r="F145" s="209"/>
      <c r="G145" s="209"/>
      <c r="H145" s="209"/>
      <c r="I145" s="209"/>
      <c r="J145" s="209"/>
    </row>
    <row r="146" spans="2:10" ht="15.75">
      <c r="B146" s="773"/>
      <c r="C146" s="774"/>
      <c r="D146" s="1194"/>
      <c r="E146" s="185"/>
      <c r="F146" s="209"/>
      <c r="G146" s="209"/>
      <c r="H146" s="209"/>
      <c r="I146" s="209"/>
      <c r="J146" s="209"/>
    </row>
    <row r="147" spans="2:10" ht="15.75">
      <c r="B147" s="185"/>
      <c r="C147" s="189"/>
      <c r="D147" s="1194"/>
      <c r="E147" s="195"/>
      <c r="F147" s="209"/>
      <c r="G147" s="209"/>
      <c r="H147" s="209"/>
      <c r="I147" s="209"/>
      <c r="J147" s="209"/>
    </row>
    <row r="148" spans="2:10" ht="15.75">
      <c r="B148" s="775"/>
      <c r="C148" s="695"/>
      <c r="D148" s="209"/>
      <c r="E148" s="209"/>
      <c r="F148" s="209"/>
      <c r="G148" s="209"/>
      <c r="H148" s="209"/>
      <c r="I148" s="209"/>
      <c r="J148" s="209"/>
    </row>
    <row r="149" spans="2:10" ht="15.75">
      <c r="B149" s="775"/>
      <c r="C149" s="695"/>
      <c r="D149" s="209"/>
      <c r="E149" s="209"/>
      <c r="F149" s="209"/>
      <c r="G149" s="209"/>
      <c r="H149" s="209"/>
      <c r="I149" s="209"/>
      <c r="J149" s="209"/>
    </row>
    <row r="150" spans="2:10" ht="15.75">
      <c r="B150" s="209"/>
      <c r="C150" s="209"/>
      <c r="D150" s="209"/>
      <c r="E150" s="209"/>
      <c r="F150" s="209"/>
      <c r="G150" s="209"/>
      <c r="H150" s="209"/>
      <c r="I150" s="209"/>
      <c r="J150" s="209"/>
    </row>
    <row r="151" spans="2:10" ht="15.75">
      <c r="B151" s="1187" t="s">
        <v>641</v>
      </c>
      <c r="C151" s="1188"/>
      <c r="D151" s="209">
        <f>SUM(D145:D150)</f>
        <v>171748</v>
      </c>
      <c r="E151" s="209">
        <f>SUM(E145:E150)</f>
        <v>171748</v>
      </c>
      <c r="F151" s="209"/>
      <c r="G151" s="209"/>
      <c r="H151" s="209"/>
      <c r="I151" s="209"/>
      <c r="J151" s="209"/>
    </row>
    <row r="154" spans="2:10" ht="15.75">
      <c r="B154" s="533" t="s">
        <v>642</v>
      </c>
      <c r="C154" s="533"/>
      <c r="D154" s="533"/>
      <c r="E154" s="533"/>
      <c r="F154" s="533"/>
      <c r="G154" s="533"/>
      <c r="H154" s="533"/>
      <c r="I154" s="533"/>
      <c r="J154" s="533"/>
    </row>
    <row r="155" spans="2:10" ht="15.75">
      <c r="B155" s="533"/>
      <c r="C155" s="533"/>
      <c r="D155" s="533"/>
      <c r="E155" s="533"/>
      <c r="F155" s="533"/>
      <c r="G155" s="533"/>
      <c r="H155" s="533"/>
      <c r="I155" s="533"/>
      <c r="J155" s="533"/>
    </row>
    <row r="156" spans="2:10" ht="15.75" customHeight="1">
      <c r="B156" s="1182" t="s">
        <v>643</v>
      </c>
      <c r="C156" s="1182" t="s">
        <v>644</v>
      </c>
      <c r="D156" s="1185" t="s">
        <v>633</v>
      </c>
      <c r="E156" s="1185"/>
      <c r="F156" s="1185"/>
      <c r="G156" s="1185" t="s">
        <v>634</v>
      </c>
      <c r="H156" s="1185"/>
      <c r="I156" s="1185"/>
      <c r="J156" s="1185"/>
    </row>
    <row r="157" spans="2:10">
      <c r="B157" s="1183"/>
      <c r="C157" s="1183"/>
      <c r="D157" s="1182" t="s">
        <v>635</v>
      </c>
      <c r="E157" s="1186" t="s">
        <v>636</v>
      </c>
      <c r="F157" s="1186"/>
      <c r="G157" s="1182" t="s">
        <v>635</v>
      </c>
      <c r="H157" s="1186" t="s">
        <v>636</v>
      </c>
      <c r="I157" s="1186"/>
      <c r="J157" s="1186"/>
    </row>
    <row r="158" spans="2:10" ht="63.75">
      <c r="B158" s="1184"/>
      <c r="C158" s="1184"/>
      <c r="D158" s="1184"/>
      <c r="E158" s="419" t="s">
        <v>645</v>
      </c>
      <c r="F158" s="419" t="s">
        <v>646</v>
      </c>
      <c r="G158" s="1184"/>
      <c r="H158" s="419" t="s">
        <v>645</v>
      </c>
      <c r="I158" s="419" t="s">
        <v>646</v>
      </c>
      <c r="J158" s="419" t="s">
        <v>639</v>
      </c>
    </row>
    <row r="159" spans="2:10">
      <c r="B159" s="1186">
        <v>1</v>
      </c>
      <c r="C159" s="1186">
        <v>2</v>
      </c>
      <c r="D159" s="1186">
        <v>3</v>
      </c>
      <c r="E159" s="1186">
        <v>4</v>
      </c>
      <c r="F159" s="1186">
        <v>5</v>
      </c>
      <c r="G159" s="1186">
        <v>6</v>
      </c>
      <c r="H159" s="1186">
        <v>7</v>
      </c>
      <c r="I159" s="1186">
        <v>8</v>
      </c>
      <c r="J159" s="1186">
        <v>9</v>
      </c>
    </row>
    <row r="160" spans="2:10" ht="60">
      <c r="B160" s="773" t="s">
        <v>640</v>
      </c>
      <c r="C160" s="774">
        <v>900005001186</v>
      </c>
      <c r="D160" s="1194">
        <v>500</v>
      </c>
      <c r="E160" s="185">
        <v>500</v>
      </c>
      <c r="F160" s="209"/>
      <c r="G160" s="209"/>
      <c r="H160" s="209"/>
      <c r="I160" s="209"/>
      <c r="J160" s="209"/>
    </row>
    <row r="161" spans="2:10" ht="15.75">
      <c r="B161" s="209"/>
      <c r="C161" s="209"/>
      <c r="D161" s="209"/>
      <c r="E161" s="209"/>
      <c r="F161" s="776"/>
      <c r="G161" s="209"/>
      <c r="H161" s="209"/>
      <c r="I161" s="209"/>
      <c r="J161" s="209"/>
    </row>
    <row r="162" spans="2:10" ht="15.75">
      <c r="B162" s="209"/>
      <c r="C162" s="209"/>
      <c r="D162" s="209"/>
      <c r="E162" s="209"/>
      <c r="F162" s="209"/>
      <c r="G162" s="209"/>
      <c r="H162" s="209"/>
      <c r="I162" s="209"/>
      <c r="J162" s="209"/>
    </row>
    <row r="163" spans="2:10" ht="15.75">
      <c r="B163" s="209"/>
      <c r="C163" s="209"/>
      <c r="D163" s="209"/>
      <c r="E163" s="209"/>
      <c r="F163" s="209"/>
      <c r="G163" s="209"/>
      <c r="H163" s="209"/>
      <c r="I163" s="209"/>
      <c r="J163" s="209"/>
    </row>
    <row r="164" spans="2:10" ht="15.75">
      <c r="B164" s="209"/>
      <c r="C164" s="209"/>
      <c r="D164" s="209"/>
      <c r="E164" s="209"/>
      <c r="F164" s="209"/>
      <c r="G164" s="209"/>
      <c r="H164" s="209"/>
      <c r="I164" s="209"/>
      <c r="J164" s="209"/>
    </row>
    <row r="165" spans="2:10" ht="15.75">
      <c r="B165" s="209"/>
      <c r="C165" s="209"/>
      <c r="D165" s="209"/>
      <c r="E165" s="209"/>
      <c r="F165" s="209"/>
      <c r="G165" s="209"/>
      <c r="H165" s="209"/>
      <c r="I165" s="209"/>
      <c r="J165" s="209"/>
    </row>
    <row r="166" spans="2:10" ht="15.75">
      <c r="B166" s="1187" t="s">
        <v>2687</v>
      </c>
      <c r="C166" s="1188"/>
      <c r="D166" s="694">
        <f>SUM(D160:D165)</f>
        <v>500</v>
      </c>
      <c r="E166" s="694">
        <f>SUM(E160:E165)</f>
        <v>500</v>
      </c>
      <c r="F166" s="209"/>
      <c r="G166" s="209"/>
      <c r="H166" s="209"/>
      <c r="I166" s="209"/>
      <c r="J166" s="209"/>
    </row>
    <row r="170" spans="2:10">
      <c r="B170" s="119" t="s">
        <v>655</v>
      </c>
      <c r="C170" s="119"/>
      <c r="D170" s="119"/>
      <c r="E170" s="131"/>
    </row>
    <row r="171" spans="2:10">
      <c r="B171" s="119" t="s">
        <v>656</v>
      </c>
      <c r="C171" s="119"/>
      <c r="D171" s="119"/>
      <c r="E171" s="131"/>
    </row>
    <row r="172" spans="2:10">
      <c r="B172" s="119" t="s">
        <v>657</v>
      </c>
      <c r="C172" s="119"/>
      <c r="D172" s="119"/>
      <c r="E172" s="131"/>
    </row>
    <row r="173" spans="2:10">
      <c r="B173" s="119" t="s">
        <v>658</v>
      </c>
      <c r="C173" s="119"/>
      <c r="D173" s="119"/>
      <c r="E173" s="131"/>
    </row>
    <row r="174" spans="2:10">
      <c r="B174" s="119" t="s">
        <v>659</v>
      </c>
      <c r="C174" s="119"/>
      <c r="D174" s="119"/>
      <c r="E174" s="131"/>
    </row>
    <row r="175" spans="2:10">
      <c r="B175" s="44"/>
      <c r="C175" s="44"/>
      <c r="D175" s="44"/>
      <c r="E175" s="45"/>
    </row>
    <row r="176" spans="2:10">
      <c r="C176" s="120" t="s">
        <v>660</v>
      </c>
      <c r="D176" s="120"/>
      <c r="E176" s="120"/>
      <c r="F176" s="1196"/>
    </row>
    <row r="177" spans="2:9" ht="15" customHeight="1">
      <c r="B177" s="1189" t="s">
        <v>1</v>
      </c>
      <c r="C177" s="1205" t="s">
        <v>661</v>
      </c>
      <c r="D177" s="1205" t="s">
        <v>632</v>
      </c>
      <c r="E177" s="1205" t="s">
        <v>663</v>
      </c>
      <c r="F177" s="1192" t="s">
        <v>664</v>
      </c>
      <c r="G177" s="1193"/>
      <c r="H177" s="1189" t="s">
        <v>665</v>
      </c>
      <c r="I177" s="1190"/>
    </row>
    <row r="178" spans="2:9" ht="45">
      <c r="B178" s="1190"/>
      <c r="C178" s="1191"/>
      <c r="D178" s="1191"/>
      <c r="E178" s="1191"/>
      <c r="F178" s="122" t="s">
        <v>666</v>
      </c>
      <c r="G178" s="122" t="s">
        <v>667</v>
      </c>
      <c r="H178" s="123" t="s">
        <v>668</v>
      </c>
      <c r="I178" s="123" t="s">
        <v>669</v>
      </c>
    </row>
    <row r="179" spans="2:9">
      <c r="B179" s="124">
        <v>1</v>
      </c>
      <c r="C179" s="1191">
        <v>2</v>
      </c>
      <c r="D179" s="1191">
        <v>3</v>
      </c>
      <c r="E179" s="1191">
        <v>4</v>
      </c>
      <c r="F179" s="126">
        <v>5</v>
      </c>
      <c r="G179" s="126">
        <v>6</v>
      </c>
      <c r="H179" s="1195">
        <v>7</v>
      </c>
      <c r="I179" s="1195">
        <v>8</v>
      </c>
    </row>
    <row r="180" spans="2:9" ht="15.75">
      <c r="B180" s="234">
        <v>1</v>
      </c>
      <c r="C180" s="206" t="s">
        <v>2688</v>
      </c>
      <c r="D180" s="235" t="s">
        <v>2689</v>
      </c>
      <c r="E180" s="778" t="s">
        <v>2595</v>
      </c>
      <c r="F180" s="779" t="s">
        <v>2690</v>
      </c>
      <c r="G180" s="779" t="str">
        <f>F180</f>
        <v>167678.5</v>
      </c>
      <c r="H180" s="777"/>
      <c r="I180" s="777"/>
    </row>
  </sheetData>
  <mergeCells count="18">
    <mergeCell ref="B109:J109"/>
    <mergeCell ref="B121:C121"/>
    <mergeCell ref="B122:J122"/>
    <mergeCell ref="B128:C128"/>
    <mergeCell ref="C135:H135"/>
    <mergeCell ref="A136:J136"/>
    <mergeCell ref="H1:J3"/>
    <mergeCell ref="G10:H10"/>
    <mergeCell ref="I10:J10"/>
    <mergeCell ref="A10:B11"/>
    <mergeCell ref="C10:C11"/>
    <mergeCell ref="D10:D11"/>
    <mergeCell ref="E10:E11"/>
    <mergeCell ref="F10:F11"/>
    <mergeCell ref="C7:H7"/>
    <mergeCell ref="A8:K8"/>
    <mergeCell ref="B129:C129"/>
    <mergeCell ref="A108:C108"/>
  </mergeCells>
  <pageMargins left="0.48" right="0.41" top="0.22" bottom="0.24" header="0.31496062992125984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0"/>
  <sheetViews>
    <sheetView topLeftCell="A361" workbookViewId="0">
      <selection activeCell="F337" sqref="F337:F338"/>
    </sheetView>
  </sheetViews>
  <sheetFormatPr defaultRowHeight="15"/>
  <cols>
    <col min="1" max="1" width="6.7109375" customWidth="1"/>
    <col min="2" max="2" width="29.28515625" customWidth="1"/>
    <col min="3" max="3" width="19.42578125" customWidth="1"/>
    <col min="4" max="4" width="10.85546875" customWidth="1"/>
    <col min="5" max="5" width="10.7109375" customWidth="1"/>
    <col min="6" max="7" width="11.42578125" customWidth="1"/>
    <col min="8" max="8" width="12.28515625" customWidth="1"/>
    <col min="9" max="9" width="17.5703125" customWidth="1"/>
    <col min="10" max="10" width="6.5703125" customWidth="1"/>
  </cols>
  <sheetData>
    <row r="1" spans="1:10" ht="31.5" customHeight="1">
      <c r="F1" s="1103"/>
      <c r="G1" s="1235" t="s">
        <v>3186</v>
      </c>
      <c r="H1" s="1235"/>
      <c r="I1" s="1235"/>
      <c r="J1" s="1055"/>
    </row>
    <row r="2" spans="1:10" ht="19.5" customHeight="1">
      <c r="F2" s="1103"/>
      <c r="G2" s="1235"/>
      <c r="H2" s="1235"/>
      <c r="I2" s="1235"/>
      <c r="J2" s="1055"/>
    </row>
    <row r="3" spans="1:10" ht="13.5" customHeight="1">
      <c r="F3" s="1103"/>
      <c r="G3" s="1235"/>
      <c r="H3" s="1235"/>
      <c r="I3" s="1235"/>
      <c r="J3" s="1055"/>
    </row>
    <row r="4" spans="1:10" ht="13.5" customHeight="1">
      <c r="F4" s="1103"/>
      <c r="G4" s="1181"/>
      <c r="H4" s="1181"/>
      <c r="I4" s="1181"/>
      <c r="J4" s="1055"/>
    </row>
    <row r="5" spans="1:10" ht="13.5" customHeight="1">
      <c r="C5" s="220" t="s">
        <v>3215</v>
      </c>
      <c r="D5" s="220"/>
      <c r="E5" s="220"/>
      <c r="G5" s="1102"/>
      <c r="H5" s="1102"/>
      <c r="I5" s="1102"/>
      <c r="J5" s="1102"/>
    </row>
    <row r="6" spans="1:10" ht="15.75">
      <c r="A6" s="150" t="s">
        <v>714</v>
      </c>
      <c r="B6" s="150"/>
      <c r="C6" s="151"/>
      <c r="D6" s="151"/>
      <c r="E6" s="152"/>
      <c r="F6" s="150"/>
      <c r="G6" s="152"/>
      <c r="H6" s="153"/>
      <c r="I6" s="154"/>
    </row>
    <row r="7" spans="1:10" ht="15.75">
      <c r="A7" s="155" t="s">
        <v>715</v>
      </c>
      <c r="B7" s="155"/>
      <c r="C7" s="155"/>
      <c r="D7" s="155"/>
      <c r="E7" s="155"/>
      <c r="F7" s="155"/>
      <c r="G7" s="155"/>
      <c r="H7" s="155"/>
      <c r="I7" s="155"/>
    </row>
    <row r="8" spans="1:10" ht="51">
      <c r="A8" s="134" t="s">
        <v>672</v>
      </c>
      <c r="B8" s="134" t="s">
        <v>673</v>
      </c>
      <c r="C8" s="141" t="s">
        <v>716</v>
      </c>
      <c r="D8" s="141" t="s">
        <v>717</v>
      </c>
      <c r="E8" s="134" t="s">
        <v>718</v>
      </c>
      <c r="F8" s="142" t="s">
        <v>676</v>
      </c>
      <c r="G8" s="143"/>
      <c r="H8" s="135" t="s">
        <v>677</v>
      </c>
      <c r="I8" s="135"/>
    </row>
    <row r="9" spans="1:10" ht="21">
      <c r="A9" s="144"/>
      <c r="B9" s="144"/>
      <c r="C9" s="145"/>
      <c r="D9" s="145"/>
      <c r="E9" s="144"/>
      <c r="F9" s="134" t="s">
        <v>678</v>
      </c>
      <c r="G9" s="156" t="s">
        <v>679</v>
      </c>
      <c r="H9" s="157" t="s">
        <v>719</v>
      </c>
      <c r="I9" s="75" t="s">
        <v>720</v>
      </c>
    </row>
    <row r="10" spans="1:10" ht="15.75">
      <c r="A10" s="136">
        <v>1</v>
      </c>
      <c r="B10" s="136" t="s">
        <v>721</v>
      </c>
      <c r="C10" s="65">
        <v>1984</v>
      </c>
      <c r="D10" s="65" t="s">
        <v>12</v>
      </c>
      <c r="E10" s="137">
        <v>20000</v>
      </c>
      <c r="F10" s="136">
        <v>1</v>
      </c>
      <c r="G10" s="137">
        <f t="shared" ref="G10:G27" si="0">SUM(E10*F10)</f>
        <v>20000</v>
      </c>
      <c r="H10" s="136">
        <v>1</v>
      </c>
      <c r="I10" s="136">
        <f t="shared" ref="I10:I73" si="1">SUM(G10)</f>
        <v>20000</v>
      </c>
    </row>
    <row r="11" spans="1:10" ht="15.75">
      <c r="A11" s="158">
        <v>2</v>
      </c>
      <c r="B11" s="136" t="s">
        <v>722</v>
      </c>
      <c r="C11" s="65">
        <v>2008</v>
      </c>
      <c r="D11" s="65" t="s">
        <v>12</v>
      </c>
      <c r="E11" s="137">
        <v>20000</v>
      </c>
      <c r="F11" s="136">
        <v>1</v>
      </c>
      <c r="G11" s="137">
        <f t="shared" si="0"/>
        <v>20000</v>
      </c>
      <c r="H11" s="136">
        <v>1</v>
      </c>
      <c r="I11" s="136">
        <f t="shared" si="1"/>
        <v>20000</v>
      </c>
    </row>
    <row r="12" spans="1:10" ht="15.75">
      <c r="A12" s="136">
        <v>3</v>
      </c>
      <c r="B12" s="136" t="s">
        <v>723</v>
      </c>
      <c r="C12" s="65">
        <v>1984</v>
      </c>
      <c r="D12" s="65" t="s">
        <v>12</v>
      </c>
      <c r="E12" s="137">
        <v>22100</v>
      </c>
      <c r="F12" s="136">
        <v>1</v>
      </c>
      <c r="G12" s="137">
        <f t="shared" si="0"/>
        <v>22100</v>
      </c>
      <c r="H12" s="136">
        <v>1</v>
      </c>
      <c r="I12" s="136">
        <f t="shared" si="1"/>
        <v>22100</v>
      </c>
    </row>
    <row r="13" spans="1:10" ht="15.75">
      <c r="A13" s="136">
        <v>4</v>
      </c>
      <c r="B13" s="136" t="s">
        <v>724</v>
      </c>
      <c r="C13" s="65">
        <v>1986</v>
      </c>
      <c r="D13" s="65" t="s">
        <v>12</v>
      </c>
      <c r="E13" s="137">
        <v>17550</v>
      </c>
      <c r="F13" s="136">
        <v>36</v>
      </c>
      <c r="G13" s="137">
        <v>631800</v>
      </c>
      <c r="H13" s="136">
        <v>36</v>
      </c>
      <c r="I13" s="136">
        <f t="shared" si="1"/>
        <v>631800</v>
      </c>
    </row>
    <row r="14" spans="1:10" ht="15.75">
      <c r="A14" s="136">
        <v>5</v>
      </c>
      <c r="B14" s="136" t="s">
        <v>725</v>
      </c>
      <c r="C14" s="65">
        <v>2011</v>
      </c>
      <c r="D14" s="65" t="s">
        <v>12</v>
      </c>
      <c r="E14" s="137">
        <v>3250</v>
      </c>
      <c r="F14" s="136">
        <v>2</v>
      </c>
      <c r="G14" s="137">
        <f t="shared" si="0"/>
        <v>6500</v>
      </c>
      <c r="H14" s="136">
        <v>2</v>
      </c>
      <c r="I14" s="136">
        <f t="shared" si="1"/>
        <v>6500</v>
      </c>
    </row>
    <row r="15" spans="1:10" ht="15.75">
      <c r="A15" s="136">
        <v>6</v>
      </c>
      <c r="B15" s="136" t="s">
        <v>726</v>
      </c>
      <c r="C15" s="65">
        <v>2011</v>
      </c>
      <c r="D15" s="65" t="s">
        <v>12</v>
      </c>
      <c r="E15" s="137">
        <v>98</v>
      </c>
      <c r="F15" s="136">
        <v>192</v>
      </c>
      <c r="G15" s="137">
        <f t="shared" si="0"/>
        <v>18816</v>
      </c>
      <c r="H15" s="136">
        <v>192</v>
      </c>
      <c r="I15" s="136">
        <f t="shared" si="1"/>
        <v>18816</v>
      </c>
    </row>
    <row r="16" spans="1:10" ht="15.75">
      <c r="A16" s="158">
        <v>7</v>
      </c>
      <c r="B16" s="136" t="s">
        <v>727</v>
      </c>
      <c r="C16" s="65">
        <v>2011</v>
      </c>
      <c r="D16" s="65" t="s">
        <v>12</v>
      </c>
      <c r="E16" s="137">
        <v>1300</v>
      </c>
      <c r="F16" s="136">
        <v>2</v>
      </c>
      <c r="G16" s="137">
        <f t="shared" si="0"/>
        <v>2600</v>
      </c>
      <c r="H16" s="136">
        <v>2</v>
      </c>
      <c r="I16" s="136">
        <f t="shared" si="1"/>
        <v>2600</v>
      </c>
    </row>
    <row r="17" spans="1:9" ht="15.75">
      <c r="A17" s="136">
        <v>8</v>
      </c>
      <c r="B17" s="136" t="s">
        <v>728</v>
      </c>
      <c r="C17" s="65">
        <v>2011</v>
      </c>
      <c r="D17" s="65" t="s">
        <v>12</v>
      </c>
      <c r="E17" s="137">
        <v>8450</v>
      </c>
      <c r="F17" s="136">
        <v>2</v>
      </c>
      <c r="G17" s="137">
        <f t="shared" si="0"/>
        <v>16900</v>
      </c>
      <c r="H17" s="136">
        <v>2</v>
      </c>
      <c r="I17" s="136">
        <f t="shared" si="1"/>
        <v>16900</v>
      </c>
    </row>
    <row r="18" spans="1:9" ht="15.75">
      <c r="A18" s="158">
        <v>9</v>
      </c>
      <c r="B18" s="10" t="s">
        <v>729</v>
      </c>
      <c r="C18" s="4">
        <v>2011</v>
      </c>
      <c r="D18" s="65" t="s">
        <v>12</v>
      </c>
      <c r="E18" s="81">
        <v>3250</v>
      </c>
      <c r="F18" s="10">
        <v>121</v>
      </c>
      <c r="G18" s="137">
        <f t="shared" si="0"/>
        <v>393250</v>
      </c>
      <c r="H18" s="10">
        <v>121</v>
      </c>
      <c r="I18" s="136">
        <f t="shared" si="1"/>
        <v>393250</v>
      </c>
    </row>
    <row r="19" spans="1:9" ht="15.75">
      <c r="A19" s="136">
        <v>10</v>
      </c>
      <c r="B19" s="10" t="s">
        <v>730</v>
      </c>
      <c r="C19" s="4">
        <v>2011</v>
      </c>
      <c r="D19" s="65" t="s">
        <v>12</v>
      </c>
      <c r="E19" s="81">
        <v>9425</v>
      </c>
      <c r="F19" s="10">
        <v>32</v>
      </c>
      <c r="G19" s="137">
        <f t="shared" si="0"/>
        <v>301600</v>
      </c>
      <c r="H19" s="10">
        <v>32</v>
      </c>
      <c r="I19" s="136">
        <f t="shared" si="1"/>
        <v>301600</v>
      </c>
    </row>
    <row r="20" spans="1:9" ht="15.75">
      <c r="A20" s="158">
        <v>11</v>
      </c>
      <c r="B20" s="10" t="s">
        <v>731</v>
      </c>
      <c r="C20" s="4">
        <v>2011</v>
      </c>
      <c r="D20" s="65" t="s">
        <v>12</v>
      </c>
      <c r="E20" s="81">
        <v>2145</v>
      </c>
      <c r="F20" s="10">
        <v>160</v>
      </c>
      <c r="G20" s="137">
        <f t="shared" si="0"/>
        <v>343200</v>
      </c>
      <c r="H20" s="10">
        <v>160</v>
      </c>
      <c r="I20" s="136">
        <f t="shared" si="1"/>
        <v>343200</v>
      </c>
    </row>
    <row r="21" spans="1:9" ht="15.75">
      <c r="A21" s="136">
        <v>12</v>
      </c>
      <c r="B21" s="136" t="s">
        <v>732</v>
      </c>
      <c r="C21" s="65">
        <v>2008</v>
      </c>
      <c r="D21" s="65" t="s">
        <v>12</v>
      </c>
      <c r="E21" s="137">
        <v>3250</v>
      </c>
      <c r="F21" s="136">
        <v>46</v>
      </c>
      <c r="G21" s="137">
        <f t="shared" si="0"/>
        <v>149500</v>
      </c>
      <c r="H21" s="136">
        <v>46</v>
      </c>
      <c r="I21" s="136">
        <f t="shared" si="1"/>
        <v>149500</v>
      </c>
    </row>
    <row r="22" spans="1:9" ht="15.75">
      <c r="A22" s="158">
        <v>13</v>
      </c>
      <c r="B22" s="136" t="s">
        <v>733</v>
      </c>
      <c r="C22" s="65">
        <v>2009</v>
      </c>
      <c r="D22" s="65" t="s">
        <v>12</v>
      </c>
      <c r="E22" s="137">
        <v>3770</v>
      </c>
      <c r="F22" s="136">
        <v>75</v>
      </c>
      <c r="G22" s="137">
        <f t="shared" si="0"/>
        <v>282750</v>
      </c>
      <c r="H22" s="136">
        <v>75</v>
      </c>
      <c r="I22" s="136">
        <f t="shared" si="1"/>
        <v>282750</v>
      </c>
    </row>
    <row r="23" spans="1:9" ht="15.75">
      <c r="A23" s="158">
        <v>14</v>
      </c>
      <c r="B23" s="136" t="s">
        <v>734</v>
      </c>
      <c r="C23" s="65">
        <v>1989</v>
      </c>
      <c r="D23" s="65" t="s">
        <v>12</v>
      </c>
      <c r="E23" s="137">
        <v>25000</v>
      </c>
      <c r="F23" s="136">
        <v>1</v>
      </c>
      <c r="G23" s="137">
        <f t="shared" si="0"/>
        <v>25000</v>
      </c>
      <c r="H23" s="136">
        <v>1</v>
      </c>
      <c r="I23" s="136">
        <f t="shared" si="1"/>
        <v>25000</v>
      </c>
    </row>
    <row r="24" spans="1:9" ht="15.75">
      <c r="A24" s="136">
        <v>15</v>
      </c>
      <c r="B24" s="136" t="s">
        <v>735</v>
      </c>
      <c r="C24" s="65">
        <v>1989</v>
      </c>
      <c r="D24" s="65" t="s">
        <v>12</v>
      </c>
      <c r="E24" s="137">
        <v>15000</v>
      </c>
      <c r="F24" s="136">
        <v>1</v>
      </c>
      <c r="G24" s="137">
        <f t="shared" si="0"/>
        <v>15000</v>
      </c>
      <c r="H24" s="136">
        <v>1</v>
      </c>
      <c r="I24" s="136">
        <f t="shared" si="1"/>
        <v>15000</v>
      </c>
    </row>
    <row r="25" spans="1:9" ht="15.75">
      <c r="A25" s="136">
        <v>16</v>
      </c>
      <c r="B25" s="136" t="s">
        <v>736</v>
      </c>
      <c r="C25" s="65">
        <v>1989</v>
      </c>
      <c r="D25" s="65" t="s">
        <v>12</v>
      </c>
      <c r="E25" s="137">
        <v>2000</v>
      </c>
      <c r="F25" s="136">
        <v>8</v>
      </c>
      <c r="G25" s="137">
        <f t="shared" si="0"/>
        <v>16000</v>
      </c>
      <c r="H25" s="136">
        <v>8</v>
      </c>
      <c r="I25" s="136">
        <f t="shared" si="1"/>
        <v>16000</v>
      </c>
    </row>
    <row r="26" spans="1:9" ht="15.75">
      <c r="A26" s="136">
        <v>17</v>
      </c>
      <c r="B26" s="136" t="s">
        <v>731</v>
      </c>
      <c r="C26" s="65">
        <v>2008</v>
      </c>
      <c r="D26" s="65" t="s">
        <v>12</v>
      </c>
      <c r="E26" s="137">
        <v>2400</v>
      </c>
      <c r="F26" s="136">
        <v>54</v>
      </c>
      <c r="G26" s="137">
        <f t="shared" si="0"/>
        <v>129600</v>
      </c>
      <c r="H26" s="136">
        <v>54</v>
      </c>
      <c r="I26" s="136">
        <f t="shared" si="1"/>
        <v>129600</v>
      </c>
    </row>
    <row r="27" spans="1:9" ht="15.75">
      <c r="A27" s="158">
        <v>18</v>
      </c>
      <c r="B27" s="136" t="s">
        <v>737</v>
      </c>
      <c r="C27" s="65">
        <v>2008</v>
      </c>
      <c r="D27" s="65" t="s">
        <v>12</v>
      </c>
      <c r="E27" s="137">
        <v>22800</v>
      </c>
      <c r="F27" s="136">
        <v>1</v>
      </c>
      <c r="G27" s="137">
        <f t="shared" si="0"/>
        <v>22800</v>
      </c>
      <c r="H27" s="136">
        <v>1</v>
      </c>
      <c r="I27" s="136">
        <f t="shared" si="1"/>
        <v>22800</v>
      </c>
    </row>
    <row r="28" spans="1:9" ht="15.75">
      <c r="A28" s="158">
        <v>19</v>
      </c>
      <c r="B28" s="136" t="s">
        <v>731</v>
      </c>
      <c r="C28" s="65">
        <v>2009</v>
      </c>
      <c r="D28" s="65" t="s">
        <v>12</v>
      </c>
      <c r="E28" s="137">
        <v>2400</v>
      </c>
      <c r="F28" s="136">
        <v>50</v>
      </c>
      <c r="G28" s="137">
        <f>SUM(E28*F28)</f>
        <v>120000</v>
      </c>
      <c r="H28" s="136">
        <v>50</v>
      </c>
      <c r="I28" s="136">
        <f t="shared" si="1"/>
        <v>120000</v>
      </c>
    </row>
    <row r="29" spans="1:9" ht="15.75">
      <c r="A29" s="158">
        <v>20</v>
      </c>
      <c r="B29" s="136" t="s">
        <v>738</v>
      </c>
      <c r="C29" s="65">
        <v>2010</v>
      </c>
      <c r="D29" s="65" t="s">
        <v>12</v>
      </c>
      <c r="E29" s="137">
        <v>13455</v>
      </c>
      <c r="F29" s="136">
        <v>4</v>
      </c>
      <c r="G29" s="137">
        <f t="shared" ref="G29:G71" si="2">SUM(E29*F29)</f>
        <v>53820</v>
      </c>
      <c r="H29" s="136">
        <v>4</v>
      </c>
      <c r="I29" s="136">
        <f t="shared" si="1"/>
        <v>53820</v>
      </c>
    </row>
    <row r="30" spans="1:9" ht="15.75">
      <c r="A30" s="136">
        <v>21</v>
      </c>
      <c r="B30" s="136" t="s">
        <v>739</v>
      </c>
      <c r="C30" s="65">
        <v>2010</v>
      </c>
      <c r="D30" s="65" t="s">
        <v>12</v>
      </c>
      <c r="E30" s="137">
        <v>9425</v>
      </c>
      <c r="F30" s="136">
        <v>24</v>
      </c>
      <c r="G30" s="137">
        <f t="shared" si="2"/>
        <v>226200</v>
      </c>
      <c r="H30" s="136">
        <v>24</v>
      </c>
      <c r="I30" s="136">
        <f t="shared" si="1"/>
        <v>226200</v>
      </c>
    </row>
    <row r="31" spans="1:9" ht="15.75">
      <c r="A31" s="158">
        <v>22</v>
      </c>
      <c r="B31" s="136" t="s">
        <v>740</v>
      </c>
      <c r="C31" s="65">
        <v>2010</v>
      </c>
      <c r="D31" s="65" t="s">
        <v>12</v>
      </c>
      <c r="E31" s="137">
        <v>2275</v>
      </c>
      <c r="F31" s="136">
        <v>60</v>
      </c>
      <c r="G31" s="137">
        <f t="shared" si="2"/>
        <v>136500</v>
      </c>
      <c r="H31" s="136">
        <v>60</v>
      </c>
      <c r="I31" s="136">
        <f t="shared" si="1"/>
        <v>136500</v>
      </c>
    </row>
    <row r="32" spans="1:9" ht="15.75">
      <c r="A32" s="136">
        <v>23</v>
      </c>
      <c r="B32" s="136" t="s">
        <v>741</v>
      </c>
      <c r="C32" s="65">
        <v>2010</v>
      </c>
      <c r="D32" s="65" t="s">
        <v>12</v>
      </c>
      <c r="E32" s="137">
        <v>3250</v>
      </c>
      <c r="F32" s="136">
        <v>14</v>
      </c>
      <c r="G32" s="137">
        <f t="shared" si="2"/>
        <v>45500</v>
      </c>
      <c r="H32" s="136">
        <v>14</v>
      </c>
      <c r="I32" s="136">
        <f t="shared" si="1"/>
        <v>45500</v>
      </c>
    </row>
    <row r="33" spans="1:9" ht="15.75">
      <c r="A33" s="158">
        <v>24</v>
      </c>
      <c r="B33" s="136" t="s">
        <v>742</v>
      </c>
      <c r="C33" s="65">
        <v>2010</v>
      </c>
      <c r="D33" s="65" t="s">
        <v>12</v>
      </c>
      <c r="E33" s="137">
        <v>34450</v>
      </c>
      <c r="F33" s="136">
        <v>1</v>
      </c>
      <c r="G33" s="137">
        <f t="shared" si="2"/>
        <v>34450</v>
      </c>
      <c r="H33" s="136">
        <v>1</v>
      </c>
      <c r="I33" s="136">
        <f t="shared" si="1"/>
        <v>34450</v>
      </c>
    </row>
    <row r="34" spans="1:9" ht="15.75">
      <c r="A34" s="136">
        <v>25</v>
      </c>
      <c r="B34" s="158" t="s">
        <v>743</v>
      </c>
      <c r="C34" s="65">
        <v>2012</v>
      </c>
      <c r="D34" s="65" t="s">
        <v>12</v>
      </c>
      <c r="E34" s="159">
        <v>104000</v>
      </c>
      <c r="F34" s="159">
        <v>1</v>
      </c>
      <c r="G34" s="137">
        <f t="shared" si="2"/>
        <v>104000</v>
      </c>
      <c r="H34" s="159">
        <v>1</v>
      </c>
      <c r="I34" s="136">
        <f t="shared" si="1"/>
        <v>104000</v>
      </c>
    </row>
    <row r="35" spans="1:9" ht="15.75">
      <c r="A35" s="136">
        <v>26</v>
      </c>
      <c r="B35" s="136" t="s">
        <v>744</v>
      </c>
      <c r="C35" s="65">
        <v>2012</v>
      </c>
      <c r="D35" s="65" t="s">
        <v>12</v>
      </c>
      <c r="E35" s="137">
        <v>227500</v>
      </c>
      <c r="F35" s="137">
        <v>1</v>
      </c>
      <c r="G35" s="137">
        <f t="shared" si="2"/>
        <v>227500</v>
      </c>
      <c r="H35" s="137">
        <v>1</v>
      </c>
      <c r="I35" s="136">
        <f t="shared" si="1"/>
        <v>227500</v>
      </c>
    </row>
    <row r="36" spans="1:9" ht="15.75">
      <c r="A36" s="158">
        <v>27</v>
      </c>
      <c r="B36" s="136" t="s">
        <v>745</v>
      </c>
      <c r="C36" s="65">
        <v>2012</v>
      </c>
      <c r="D36" s="65" t="s">
        <v>12</v>
      </c>
      <c r="E36" s="137">
        <v>108000</v>
      </c>
      <c r="F36" s="137">
        <v>1</v>
      </c>
      <c r="G36" s="137">
        <f t="shared" si="2"/>
        <v>108000</v>
      </c>
      <c r="H36" s="137">
        <v>1</v>
      </c>
      <c r="I36" s="136">
        <f t="shared" si="1"/>
        <v>108000</v>
      </c>
    </row>
    <row r="37" spans="1:9" ht="15.75">
      <c r="A37" s="136">
        <v>28</v>
      </c>
      <c r="B37" s="136" t="s">
        <v>746</v>
      </c>
      <c r="C37" s="65">
        <v>2012</v>
      </c>
      <c r="D37" s="65" t="s">
        <v>12</v>
      </c>
      <c r="E37" s="137">
        <v>3146</v>
      </c>
      <c r="F37" s="137">
        <v>10</v>
      </c>
      <c r="G37" s="137">
        <f t="shared" si="2"/>
        <v>31460</v>
      </c>
      <c r="H37" s="137">
        <v>10</v>
      </c>
      <c r="I37" s="136">
        <f t="shared" si="1"/>
        <v>31460</v>
      </c>
    </row>
    <row r="38" spans="1:9" ht="15.75">
      <c r="A38" s="158">
        <v>29</v>
      </c>
      <c r="B38" s="136" t="s">
        <v>747</v>
      </c>
      <c r="C38" s="65">
        <v>2012</v>
      </c>
      <c r="D38" s="65" t="s">
        <v>12</v>
      </c>
      <c r="E38" s="137">
        <v>23998</v>
      </c>
      <c r="F38" s="137">
        <v>1</v>
      </c>
      <c r="G38" s="137">
        <f t="shared" si="2"/>
        <v>23998</v>
      </c>
      <c r="H38" s="137">
        <v>1</v>
      </c>
      <c r="I38" s="136">
        <f t="shared" si="1"/>
        <v>23998</v>
      </c>
    </row>
    <row r="39" spans="1:9" ht="15.75">
      <c r="A39" s="158">
        <v>30</v>
      </c>
      <c r="B39" s="136" t="s">
        <v>748</v>
      </c>
      <c r="C39" s="65">
        <v>2012</v>
      </c>
      <c r="D39" s="65" t="s">
        <v>12</v>
      </c>
      <c r="E39" s="137">
        <v>15000</v>
      </c>
      <c r="F39" s="137">
        <v>4</v>
      </c>
      <c r="G39" s="137">
        <f t="shared" si="2"/>
        <v>60000</v>
      </c>
      <c r="H39" s="137">
        <v>4</v>
      </c>
      <c r="I39" s="136">
        <f t="shared" si="1"/>
        <v>60000</v>
      </c>
    </row>
    <row r="40" spans="1:9" ht="28.5">
      <c r="A40" s="136">
        <v>31</v>
      </c>
      <c r="B40" s="160" t="s">
        <v>749</v>
      </c>
      <c r="C40" s="65">
        <v>2012</v>
      </c>
      <c r="D40" s="65" t="s">
        <v>12</v>
      </c>
      <c r="E40" s="137">
        <v>232830</v>
      </c>
      <c r="F40" s="137">
        <v>1</v>
      </c>
      <c r="G40" s="137">
        <f t="shared" si="2"/>
        <v>232830</v>
      </c>
      <c r="H40" s="137">
        <v>1</v>
      </c>
      <c r="I40" s="136">
        <f t="shared" si="1"/>
        <v>232830</v>
      </c>
    </row>
    <row r="41" spans="1:9" ht="15.75">
      <c r="A41" s="158">
        <v>32</v>
      </c>
      <c r="B41" s="136" t="s">
        <v>477</v>
      </c>
      <c r="C41" s="65">
        <v>2012</v>
      </c>
      <c r="D41" s="65" t="s">
        <v>12</v>
      </c>
      <c r="E41" s="137">
        <v>27300</v>
      </c>
      <c r="F41" s="137">
        <v>12</v>
      </c>
      <c r="G41" s="137">
        <f t="shared" si="2"/>
        <v>327600</v>
      </c>
      <c r="H41" s="137">
        <v>12</v>
      </c>
      <c r="I41" s="136">
        <f t="shared" si="1"/>
        <v>327600</v>
      </c>
    </row>
    <row r="42" spans="1:9" ht="15.75">
      <c r="A42" s="136">
        <v>33</v>
      </c>
      <c r="B42" s="136" t="s">
        <v>477</v>
      </c>
      <c r="C42" s="65">
        <v>2012</v>
      </c>
      <c r="D42" s="65" t="s">
        <v>12</v>
      </c>
      <c r="E42" s="137">
        <v>27300</v>
      </c>
      <c r="F42" s="137">
        <v>12</v>
      </c>
      <c r="G42" s="137">
        <f t="shared" si="2"/>
        <v>327600</v>
      </c>
      <c r="H42" s="137">
        <v>12</v>
      </c>
      <c r="I42" s="136">
        <f t="shared" si="1"/>
        <v>327600</v>
      </c>
    </row>
    <row r="43" spans="1:9" ht="15.75">
      <c r="A43" s="158">
        <v>34</v>
      </c>
      <c r="B43" s="136" t="s">
        <v>750</v>
      </c>
      <c r="C43" s="65">
        <v>2012</v>
      </c>
      <c r="D43" s="65" t="s">
        <v>12</v>
      </c>
      <c r="E43" s="137">
        <v>23979</v>
      </c>
      <c r="F43" s="137">
        <v>12</v>
      </c>
      <c r="G43" s="137">
        <f t="shared" si="2"/>
        <v>287748</v>
      </c>
      <c r="H43" s="137">
        <v>12</v>
      </c>
      <c r="I43" s="136">
        <f t="shared" si="1"/>
        <v>287748</v>
      </c>
    </row>
    <row r="44" spans="1:9" ht="15.75">
      <c r="A44" s="136">
        <v>35</v>
      </c>
      <c r="B44" s="136" t="s">
        <v>467</v>
      </c>
      <c r="C44" s="65">
        <v>2012</v>
      </c>
      <c r="D44" s="65" t="s">
        <v>12</v>
      </c>
      <c r="E44" s="137">
        <v>44636</v>
      </c>
      <c r="F44" s="137">
        <v>3</v>
      </c>
      <c r="G44" s="137">
        <f t="shared" si="2"/>
        <v>133908</v>
      </c>
      <c r="H44" s="137">
        <v>3</v>
      </c>
      <c r="I44" s="136">
        <f t="shared" si="1"/>
        <v>133908</v>
      </c>
    </row>
    <row r="45" spans="1:9" ht="15.75">
      <c r="A45" s="158">
        <v>36</v>
      </c>
      <c r="B45" s="136" t="s">
        <v>118</v>
      </c>
      <c r="C45" s="65">
        <v>2012</v>
      </c>
      <c r="D45" s="65" t="s">
        <v>12</v>
      </c>
      <c r="E45" s="137">
        <v>15451</v>
      </c>
      <c r="F45" s="137">
        <v>20</v>
      </c>
      <c r="G45" s="137">
        <f t="shared" si="2"/>
        <v>309020</v>
      </c>
      <c r="H45" s="137">
        <v>20</v>
      </c>
      <c r="I45" s="136">
        <f t="shared" si="1"/>
        <v>309020</v>
      </c>
    </row>
    <row r="46" spans="1:9" ht="15.75">
      <c r="A46" s="136">
        <v>37</v>
      </c>
      <c r="B46" s="136" t="s">
        <v>477</v>
      </c>
      <c r="C46" s="65">
        <v>2012</v>
      </c>
      <c r="D46" s="65" t="s">
        <v>12</v>
      </c>
      <c r="E46" s="137">
        <v>27300</v>
      </c>
      <c r="F46" s="137">
        <v>3</v>
      </c>
      <c r="G46" s="137">
        <f t="shared" si="2"/>
        <v>81900</v>
      </c>
      <c r="H46" s="137">
        <v>3</v>
      </c>
      <c r="I46" s="136">
        <f t="shared" si="1"/>
        <v>81900</v>
      </c>
    </row>
    <row r="47" spans="1:9" ht="15.75">
      <c r="A47" s="158">
        <v>38</v>
      </c>
      <c r="B47" s="136" t="s">
        <v>751</v>
      </c>
      <c r="C47" s="65">
        <v>2012</v>
      </c>
      <c r="D47" s="65" t="s">
        <v>12</v>
      </c>
      <c r="E47" s="137">
        <v>11700</v>
      </c>
      <c r="F47" s="137">
        <v>6</v>
      </c>
      <c r="G47" s="137">
        <f t="shared" si="2"/>
        <v>70200</v>
      </c>
      <c r="H47" s="137">
        <v>6</v>
      </c>
      <c r="I47" s="136">
        <f t="shared" si="1"/>
        <v>70200</v>
      </c>
    </row>
    <row r="48" spans="1:9" ht="15.75">
      <c r="A48" s="158">
        <v>39</v>
      </c>
      <c r="B48" s="136" t="s">
        <v>752</v>
      </c>
      <c r="C48" s="65">
        <v>2012</v>
      </c>
      <c r="D48" s="65" t="s">
        <v>12</v>
      </c>
      <c r="E48" s="137">
        <v>25200</v>
      </c>
      <c r="F48" s="137">
        <v>1</v>
      </c>
      <c r="G48" s="137">
        <f t="shared" si="2"/>
        <v>25200</v>
      </c>
      <c r="H48" s="137">
        <v>1</v>
      </c>
      <c r="I48" s="136">
        <f t="shared" si="1"/>
        <v>25200</v>
      </c>
    </row>
    <row r="49" spans="1:9" ht="15.75">
      <c r="A49" s="136">
        <v>40</v>
      </c>
      <c r="B49" s="136" t="s">
        <v>753</v>
      </c>
      <c r="C49" s="65">
        <v>2012</v>
      </c>
      <c r="D49" s="65" t="s">
        <v>12</v>
      </c>
      <c r="E49" s="137">
        <v>644</v>
      </c>
      <c r="F49" s="137">
        <v>348</v>
      </c>
      <c r="G49" s="137">
        <f t="shared" si="2"/>
        <v>224112</v>
      </c>
      <c r="H49" s="137">
        <v>348</v>
      </c>
      <c r="I49" s="136">
        <f t="shared" si="1"/>
        <v>224112</v>
      </c>
    </row>
    <row r="50" spans="1:9" ht="15.75">
      <c r="A50" s="158">
        <v>41</v>
      </c>
      <c r="B50" s="136" t="s">
        <v>754</v>
      </c>
      <c r="C50" s="65">
        <v>2012</v>
      </c>
      <c r="D50" s="65" t="s">
        <v>12</v>
      </c>
      <c r="E50" s="137">
        <v>2438</v>
      </c>
      <c r="F50" s="137">
        <v>225</v>
      </c>
      <c r="G50" s="137">
        <f t="shared" si="2"/>
        <v>548550</v>
      </c>
      <c r="H50" s="137">
        <v>225</v>
      </c>
      <c r="I50" s="136">
        <f t="shared" si="1"/>
        <v>548550</v>
      </c>
    </row>
    <row r="51" spans="1:9" ht="15.75">
      <c r="A51" s="136">
        <v>42</v>
      </c>
      <c r="B51" s="136" t="s">
        <v>755</v>
      </c>
      <c r="C51" s="65">
        <v>2012</v>
      </c>
      <c r="D51" s="65" t="s">
        <v>12</v>
      </c>
      <c r="E51" s="137">
        <v>226</v>
      </c>
      <c r="F51" s="137">
        <v>447</v>
      </c>
      <c r="G51" s="137">
        <f t="shared" si="2"/>
        <v>101022</v>
      </c>
      <c r="H51" s="137">
        <v>447</v>
      </c>
      <c r="I51" s="136">
        <f t="shared" si="1"/>
        <v>101022</v>
      </c>
    </row>
    <row r="52" spans="1:9" ht="15.75">
      <c r="A52" s="158">
        <v>43</v>
      </c>
      <c r="B52" s="136" t="s">
        <v>756</v>
      </c>
      <c r="C52" s="65">
        <v>2012</v>
      </c>
      <c r="D52" s="65" t="s">
        <v>12</v>
      </c>
      <c r="E52" s="137">
        <v>2274</v>
      </c>
      <c r="F52" s="137">
        <v>230</v>
      </c>
      <c r="G52" s="137">
        <f t="shared" si="2"/>
        <v>523020</v>
      </c>
      <c r="H52" s="137">
        <v>230</v>
      </c>
      <c r="I52" s="136">
        <f t="shared" si="1"/>
        <v>523020</v>
      </c>
    </row>
    <row r="53" spans="1:9" ht="15.75">
      <c r="A53" s="136">
        <v>44</v>
      </c>
      <c r="B53" s="136" t="s">
        <v>757</v>
      </c>
      <c r="C53" s="65">
        <v>2012</v>
      </c>
      <c r="D53" s="65" t="s">
        <v>12</v>
      </c>
      <c r="E53" s="137">
        <v>644</v>
      </c>
      <c r="F53" s="137">
        <v>60</v>
      </c>
      <c r="G53" s="137">
        <f t="shared" si="2"/>
        <v>38640</v>
      </c>
      <c r="H53" s="137">
        <v>60</v>
      </c>
      <c r="I53" s="136">
        <f t="shared" si="1"/>
        <v>38640</v>
      </c>
    </row>
    <row r="54" spans="1:9" ht="15.75">
      <c r="A54" s="158">
        <v>45</v>
      </c>
      <c r="B54" s="136" t="s">
        <v>754</v>
      </c>
      <c r="C54" s="65">
        <v>2012</v>
      </c>
      <c r="D54" s="65" t="s">
        <v>12</v>
      </c>
      <c r="E54" s="137">
        <v>2438</v>
      </c>
      <c r="F54" s="137">
        <v>60</v>
      </c>
      <c r="G54" s="137">
        <f t="shared" si="2"/>
        <v>146280</v>
      </c>
      <c r="H54" s="137">
        <v>60</v>
      </c>
      <c r="I54" s="136">
        <f t="shared" si="1"/>
        <v>146280</v>
      </c>
    </row>
    <row r="55" spans="1:9" ht="15.75">
      <c r="A55" s="136">
        <v>46</v>
      </c>
      <c r="B55" s="136" t="s">
        <v>758</v>
      </c>
      <c r="C55" s="65">
        <v>2012</v>
      </c>
      <c r="D55" s="65" t="s">
        <v>12</v>
      </c>
      <c r="E55" s="137">
        <v>9274</v>
      </c>
      <c r="F55" s="137">
        <v>402</v>
      </c>
      <c r="G55" s="137">
        <f t="shared" si="2"/>
        <v>3728148</v>
      </c>
      <c r="H55" s="137">
        <v>402</v>
      </c>
      <c r="I55" s="136">
        <f t="shared" si="1"/>
        <v>3728148</v>
      </c>
    </row>
    <row r="56" spans="1:9" ht="15.75">
      <c r="A56" s="158">
        <v>47</v>
      </c>
      <c r="B56" s="136" t="s">
        <v>759</v>
      </c>
      <c r="C56" s="65">
        <v>2012</v>
      </c>
      <c r="D56" s="65" t="s">
        <v>12</v>
      </c>
      <c r="E56" s="137">
        <v>5952</v>
      </c>
      <c r="F56" s="137">
        <v>12</v>
      </c>
      <c r="G56" s="137">
        <f t="shared" si="2"/>
        <v>71424</v>
      </c>
      <c r="H56" s="137">
        <v>12</v>
      </c>
      <c r="I56" s="136">
        <f t="shared" si="1"/>
        <v>71424</v>
      </c>
    </row>
    <row r="57" spans="1:9" ht="15.75">
      <c r="A57" s="158">
        <v>48</v>
      </c>
      <c r="B57" s="136" t="s">
        <v>756</v>
      </c>
      <c r="C57" s="65">
        <v>2012</v>
      </c>
      <c r="D57" s="65" t="s">
        <v>12</v>
      </c>
      <c r="E57" s="137">
        <v>2274</v>
      </c>
      <c r="F57" s="137">
        <v>60</v>
      </c>
      <c r="G57" s="137">
        <f t="shared" si="2"/>
        <v>136440</v>
      </c>
      <c r="H57" s="137">
        <v>60</v>
      </c>
      <c r="I57" s="136">
        <f t="shared" si="1"/>
        <v>136440</v>
      </c>
    </row>
    <row r="58" spans="1:9" ht="15.75">
      <c r="A58" s="158">
        <v>49</v>
      </c>
      <c r="B58" s="136" t="s">
        <v>760</v>
      </c>
      <c r="C58" s="65">
        <v>2012</v>
      </c>
      <c r="D58" s="65" t="s">
        <v>761</v>
      </c>
      <c r="E58" s="137">
        <v>1322</v>
      </c>
      <c r="F58" s="137">
        <v>64.5</v>
      </c>
      <c r="G58" s="137">
        <f t="shared" si="2"/>
        <v>85269</v>
      </c>
      <c r="H58" s="137">
        <v>64.5</v>
      </c>
      <c r="I58" s="136">
        <f t="shared" si="1"/>
        <v>85269</v>
      </c>
    </row>
    <row r="59" spans="1:9" ht="15.75">
      <c r="A59" s="136">
        <v>50</v>
      </c>
      <c r="B59" s="136" t="s">
        <v>762</v>
      </c>
      <c r="C59" s="65">
        <v>2012</v>
      </c>
      <c r="D59" s="65" t="s">
        <v>761</v>
      </c>
      <c r="E59" s="137">
        <v>59</v>
      </c>
      <c r="F59" s="137">
        <v>600</v>
      </c>
      <c r="G59" s="137">
        <f t="shared" si="2"/>
        <v>35400</v>
      </c>
      <c r="H59" s="137">
        <v>600</v>
      </c>
      <c r="I59" s="136">
        <f t="shared" si="1"/>
        <v>35400</v>
      </c>
    </row>
    <row r="60" spans="1:9" ht="15.75">
      <c r="A60" s="136">
        <v>51</v>
      </c>
      <c r="B60" s="136" t="s">
        <v>760</v>
      </c>
      <c r="C60" s="65">
        <v>2012</v>
      </c>
      <c r="D60" s="65" t="s">
        <v>761</v>
      </c>
      <c r="E60" s="137">
        <v>1248</v>
      </c>
      <c r="F60" s="137">
        <v>35</v>
      </c>
      <c r="G60" s="137">
        <f t="shared" si="2"/>
        <v>43680</v>
      </c>
      <c r="H60" s="137">
        <v>35</v>
      </c>
      <c r="I60" s="136">
        <f t="shared" si="1"/>
        <v>43680</v>
      </c>
    </row>
    <row r="61" spans="1:9" ht="15.75">
      <c r="A61" s="158">
        <v>52</v>
      </c>
      <c r="B61" s="136" t="s">
        <v>760</v>
      </c>
      <c r="C61" s="65">
        <v>2012</v>
      </c>
      <c r="D61" s="65" t="s">
        <v>761</v>
      </c>
      <c r="E61" s="137">
        <v>1248</v>
      </c>
      <c r="F61" s="137">
        <v>45</v>
      </c>
      <c r="G61" s="137">
        <f t="shared" si="2"/>
        <v>56160</v>
      </c>
      <c r="H61" s="137">
        <v>45</v>
      </c>
      <c r="I61" s="136">
        <f t="shared" si="1"/>
        <v>56160</v>
      </c>
    </row>
    <row r="62" spans="1:9" ht="15.75">
      <c r="A62" s="136">
        <v>53</v>
      </c>
      <c r="B62" s="136" t="s">
        <v>760</v>
      </c>
      <c r="C62" s="65">
        <v>2012</v>
      </c>
      <c r="D62" s="65" t="s">
        <v>761</v>
      </c>
      <c r="E62" s="137">
        <v>2570</v>
      </c>
      <c r="F62" s="137">
        <v>10</v>
      </c>
      <c r="G62" s="137">
        <f t="shared" si="2"/>
        <v>25700</v>
      </c>
      <c r="H62" s="137">
        <v>10</v>
      </c>
      <c r="I62" s="136">
        <f t="shared" si="1"/>
        <v>25700</v>
      </c>
    </row>
    <row r="63" spans="1:9" ht="15.75">
      <c r="A63" s="158">
        <v>54</v>
      </c>
      <c r="B63" s="136" t="s">
        <v>760</v>
      </c>
      <c r="C63" s="65">
        <v>2012</v>
      </c>
      <c r="D63" s="65" t="s">
        <v>761</v>
      </c>
      <c r="E63" s="137">
        <v>2570</v>
      </c>
      <c r="F63" s="137">
        <v>22</v>
      </c>
      <c r="G63" s="137">
        <f t="shared" si="2"/>
        <v>56540</v>
      </c>
      <c r="H63" s="137">
        <v>22</v>
      </c>
      <c r="I63" s="136">
        <f t="shared" si="1"/>
        <v>56540</v>
      </c>
    </row>
    <row r="64" spans="1:9" ht="15.75">
      <c r="A64" s="136">
        <v>55</v>
      </c>
      <c r="B64" s="136" t="s">
        <v>762</v>
      </c>
      <c r="C64" s="65">
        <v>2012</v>
      </c>
      <c r="D64" s="65" t="s">
        <v>761</v>
      </c>
      <c r="E64" s="137">
        <v>59</v>
      </c>
      <c r="F64" s="137">
        <v>115</v>
      </c>
      <c r="G64" s="137">
        <f t="shared" si="2"/>
        <v>6785</v>
      </c>
      <c r="H64" s="137">
        <v>115</v>
      </c>
      <c r="I64" s="136">
        <f t="shared" si="1"/>
        <v>6785</v>
      </c>
    </row>
    <row r="65" spans="1:9" ht="15.75">
      <c r="A65" s="158">
        <v>56</v>
      </c>
      <c r="B65" s="136" t="s">
        <v>763</v>
      </c>
      <c r="C65" s="65">
        <v>2012</v>
      </c>
      <c r="D65" s="65" t="s">
        <v>761</v>
      </c>
      <c r="E65" s="137">
        <v>1689</v>
      </c>
      <c r="F65" s="137">
        <v>420</v>
      </c>
      <c r="G65" s="137">
        <f t="shared" si="2"/>
        <v>709380</v>
      </c>
      <c r="H65" s="137">
        <v>420</v>
      </c>
      <c r="I65" s="136">
        <f t="shared" si="1"/>
        <v>709380</v>
      </c>
    </row>
    <row r="66" spans="1:9" ht="15.75">
      <c r="A66" s="136">
        <v>57</v>
      </c>
      <c r="B66" s="136" t="s">
        <v>764</v>
      </c>
      <c r="C66" s="65">
        <v>2012</v>
      </c>
      <c r="D66" s="65" t="s">
        <v>12</v>
      </c>
      <c r="E66" s="137">
        <v>24700</v>
      </c>
      <c r="F66" s="137">
        <v>2</v>
      </c>
      <c r="G66" s="137">
        <f t="shared" si="2"/>
        <v>49400</v>
      </c>
      <c r="H66" s="137">
        <v>2</v>
      </c>
      <c r="I66" s="136">
        <f t="shared" si="1"/>
        <v>49400</v>
      </c>
    </row>
    <row r="67" spans="1:9" ht="15.75">
      <c r="A67" s="158">
        <v>58</v>
      </c>
      <c r="B67" s="136" t="s">
        <v>765</v>
      </c>
      <c r="C67" s="65">
        <v>2012</v>
      </c>
      <c r="D67" s="65" t="s">
        <v>12</v>
      </c>
      <c r="E67" s="137">
        <v>22100</v>
      </c>
      <c r="F67" s="137">
        <v>1</v>
      </c>
      <c r="G67" s="137">
        <f t="shared" si="2"/>
        <v>22100</v>
      </c>
      <c r="H67" s="137">
        <v>1</v>
      </c>
      <c r="I67" s="136">
        <f t="shared" si="1"/>
        <v>22100</v>
      </c>
    </row>
    <row r="68" spans="1:9" ht="15.75">
      <c r="A68" s="136">
        <v>59</v>
      </c>
      <c r="B68" s="136" t="s">
        <v>766</v>
      </c>
      <c r="C68" s="65">
        <v>2012</v>
      </c>
      <c r="D68" s="65" t="s">
        <v>12</v>
      </c>
      <c r="E68" s="137">
        <v>6500</v>
      </c>
      <c r="F68" s="137">
        <v>2</v>
      </c>
      <c r="G68" s="137">
        <f t="shared" si="2"/>
        <v>13000</v>
      </c>
      <c r="H68" s="137">
        <v>2</v>
      </c>
      <c r="I68" s="136">
        <f t="shared" si="1"/>
        <v>13000</v>
      </c>
    </row>
    <row r="69" spans="1:9" ht="15.75">
      <c r="A69" s="158">
        <v>60</v>
      </c>
      <c r="B69" s="136" t="s">
        <v>767</v>
      </c>
      <c r="C69" s="65">
        <v>2012</v>
      </c>
      <c r="D69" s="65" t="s">
        <v>12</v>
      </c>
      <c r="E69" s="137">
        <v>5200</v>
      </c>
      <c r="F69" s="137">
        <v>2</v>
      </c>
      <c r="G69" s="137">
        <f t="shared" si="2"/>
        <v>10400</v>
      </c>
      <c r="H69" s="137">
        <v>2</v>
      </c>
      <c r="I69" s="136">
        <f t="shared" si="1"/>
        <v>10400</v>
      </c>
    </row>
    <row r="70" spans="1:9" ht="15.75">
      <c r="A70" s="158">
        <v>61</v>
      </c>
      <c r="B70" s="136" t="s">
        <v>768</v>
      </c>
      <c r="C70" s="65">
        <v>2012</v>
      </c>
      <c r="D70" s="65" t="s">
        <v>12</v>
      </c>
      <c r="E70" s="137">
        <v>39</v>
      </c>
      <c r="F70" s="137">
        <v>410</v>
      </c>
      <c r="G70" s="137">
        <f t="shared" si="2"/>
        <v>15990</v>
      </c>
      <c r="H70" s="137">
        <v>410</v>
      </c>
      <c r="I70" s="136">
        <f t="shared" si="1"/>
        <v>15990</v>
      </c>
    </row>
    <row r="71" spans="1:9" ht="15.75">
      <c r="A71" s="136">
        <v>62</v>
      </c>
      <c r="B71" s="136" t="s">
        <v>769</v>
      </c>
      <c r="C71" s="65">
        <v>2012</v>
      </c>
      <c r="D71" s="65" t="s">
        <v>12</v>
      </c>
      <c r="E71" s="137">
        <v>39</v>
      </c>
      <c r="F71" s="137">
        <v>110</v>
      </c>
      <c r="G71" s="137">
        <f t="shared" si="2"/>
        <v>4290</v>
      </c>
      <c r="H71" s="137">
        <v>110</v>
      </c>
      <c r="I71" s="136">
        <f t="shared" si="1"/>
        <v>4290</v>
      </c>
    </row>
    <row r="72" spans="1:9" ht="31.5">
      <c r="A72" s="136">
        <v>63</v>
      </c>
      <c r="B72" s="161" t="s">
        <v>770</v>
      </c>
      <c r="C72" s="33" t="s">
        <v>771</v>
      </c>
      <c r="D72" s="65" t="s">
        <v>12</v>
      </c>
      <c r="E72" s="34">
        <v>318500</v>
      </c>
      <c r="F72" s="34">
        <v>2</v>
      </c>
      <c r="G72" s="34">
        <v>637000</v>
      </c>
      <c r="H72" s="34">
        <v>2</v>
      </c>
      <c r="I72" s="34">
        <f t="shared" si="1"/>
        <v>637000</v>
      </c>
    </row>
    <row r="73" spans="1:9" ht="15.75">
      <c r="A73" s="158">
        <v>64</v>
      </c>
      <c r="B73" s="136" t="s">
        <v>772</v>
      </c>
      <c r="C73" s="65">
        <v>2012</v>
      </c>
      <c r="D73" s="65" t="s">
        <v>12</v>
      </c>
      <c r="E73" s="137">
        <v>76697</v>
      </c>
      <c r="F73" s="137">
        <v>26</v>
      </c>
      <c r="G73" s="137">
        <f t="shared" ref="G73:G119" si="3">SUM(E73*F73)</f>
        <v>1994122</v>
      </c>
      <c r="H73" s="137">
        <v>26</v>
      </c>
      <c r="I73" s="136">
        <f t="shared" si="1"/>
        <v>1994122</v>
      </c>
    </row>
    <row r="74" spans="1:9" ht="15.75">
      <c r="A74" s="136">
        <v>65</v>
      </c>
      <c r="B74" s="136" t="s">
        <v>772</v>
      </c>
      <c r="C74" s="65">
        <v>2012</v>
      </c>
      <c r="D74" s="65" t="s">
        <v>12</v>
      </c>
      <c r="E74" s="137">
        <v>31200</v>
      </c>
      <c r="F74" s="137">
        <v>6</v>
      </c>
      <c r="G74" s="137">
        <f t="shared" si="3"/>
        <v>187200</v>
      </c>
      <c r="H74" s="137">
        <v>6</v>
      </c>
      <c r="I74" s="136">
        <f t="shared" ref="I74:I114" si="4">SUM(G74)</f>
        <v>187200</v>
      </c>
    </row>
    <row r="75" spans="1:9" ht="15.75">
      <c r="A75" s="158">
        <v>66</v>
      </c>
      <c r="B75" s="136" t="s">
        <v>773</v>
      </c>
      <c r="C75" s="65">
        <v>2012</v>
      </c>
      <c r="D75" s="65" t="s">
        <v>12</v>
      </c>
      <c r="E75" s="137">
        <v>4111</v>
      </c>
      <c r="F75" s="137">
        <v>100</v>
      </c>
      <c r="G75" s="137">
        <f t="shared" si="3"/>
        <v>411100</v>
      </c>
      <c r="H75" s="137">
        <v>100</v>
      </c>
      <c r="I75" s="136">
        <f t="shared" si="4"/>
        <v>411100</v>
      </c>
    </row>
    <row r="76" spans="1:9" ht="15.75">
      <c r="A76" s="136">
        <v>67</v>
      </c>
      <c r="B76" s="136" t="s">
        <v>774</v>
      </c>
      <c r="C76" s="65">
        <v>2012</v>
      </c>
      <c r="D76" s="65" t="s">
        <v>12</v>
      </c>
      <c r="E76" s="137">
        <v>7176</v>
      </c>
      <c r="F76" s="137">
        <v>70</v>
      </c>
      <c r="G76" s="137">
        <f t="shared" si="3"/>
        <v>502320</v>
      </c>
      <c r="H76" s="137">
        <v>70</v>
      </c>
      <c r="I76" s="136">
        <f t="shared" si="4"/>
        <v>502320</v>
      </c>
    </row>
    <row r="77" spans="1:9" ht="15.75">
      <c r="A77" s="158">
        <v>68</v>
      </c>
      <c r="B77" s="136" t="s">
        <v>775</v>
      </c>
      <c r="C77" s="65">
        <v>2012</v>
      </c>
      <c r="D77" s="65" t="s">
        <v>12</v>
      </c>
      <c r="E77" s="137">
        <v>22696</v>
      </c>
      <c r="F77" s="137">
        <v>20</v>
      </c>
      <c r="G77" s="137">
        <f t="shared" si="3"/>
        <v>453920</v>
      </c>
      <c r="H77" s="137">
        <v>20</v>
      </c>
      <c r="I77" s="136">
        <f t="shared" si="4"/>
        <v>453920</v>
      </c>
    </row>
    <row r="78" spans="1:9" ht="15.75">
      <c r="A78" s="136">
        <v>69</v>
      </c>
      <c r="B78" s="136" t="s">
        <v>775</v>
      </c>
      <c r="C78" s="65">
        <v>2012</v>
      </c>
      <c r="D78" s="65" t="s">
        <v>12</v>
      </c>
      <c r="E78" s="137">
        <v>22696</v>
      </c>
      <c r="F78" s="137">
        <v>18</v>
      </c>
      <c r="G78" s="137">
        <f t="shared" si="3"/>
        <v>408528</v>
      </c>
      <c r="H78" s="137">
        <v>18</v>
      </c>
      <c r="I78" s="136">
        <f t="shared" si="4"/>
        <v>408528</v>
      </c>
    </row>
    <row r="79" spans="1:9" ht="15.75">
      <c r="A79" s="158">
        <v>70</v>
      </c>
      <c r="B79" s="136" t="s">
        <v>775</v>
      </c>
      <c r="C79" s="65">
        <v>2012</v>
      </c>
      <c r="D79" s="65" t="s">
        <v>12</v>
      </c>
      <c r="E79" s="137">
        <v>22696</v>
      </c>
      <c r="F79" s="137">
        <v>18</v>
      </c>
      <c r="G79" s="137">
        <f t="shared" si="3"/>
        <v>408528</v>
      </c>
      <c r="H79" s="137">
        <v>18</v>
      </c>
      <c r="I79" s="136">
        <f t="shared" si="4"/>
        <v>408528</v>
      </c>
    </row>
    <row r="80" spans="1:9" ht="15.75">
      <c r="A80" s="136">
        <v>71</v>
      </c>
      <c r="B80" s="136" t="s">
        <v>775</v>
      </c>
      <c r="C80" s="65">
        <v>2012</v>
      </c>
      <c r="D80" s="65" t="s">
        <v>12</v>
      </c>
      <c r="E80" s="137">
        <v>22696</v>
      </c>
      <c r="F80" s="137">
        <v>20</v>
      </c>
      <c r="G80" s="137">
        <f t="shared" si="3"/>
        <v>453920</v>
      </c>
      <c r="H80" s="137">
        <v>20</v>
      </c>
      <c r="I80" s="136">
        <f t="shared" si="4"/>
        <v>453920</v>
      </c>
    </row>
    <row r="81" spans="1:9" ht="15.75">
      <c r="A81" s="158">
        <v>72</v>
      </c>
      <c r="B81" s="136" t="s">
        <v>775</v>
      </c>
      <c r="C81" s="65">
        <v>2012</v>
      </c>
      <c r="D81" s="65" t="s">
        <v>12</v>
      </c>
      <c r="E81" s="137">
        <v>22697</v>
      </c>
      <c r="F81" s="137">
        <v>6</v>
      </c>
      <c r="G81" s="137">
        <f t="shared" si="3"/>
        <v>136182</v>
      </c>
      <c r="H81" s="137">
        <v>6</v>
      </c>
      <c r="I81" s="136">
        <f t="shared" si="4"/>
        <v>136182</v>
      </c>
    </row>
    <row r="82" spans="1:9" ht="15.75">
      <c r="A82" s="136">
        <v>73</v>
      </c>
      <c r="B82" s="136" t="s">
        <v>247</v>
      </c>
      <c r="C82" s="65">
        <v>2012</v>
      </c>
      <c r="D82" s="65" t="s">
        <v>12</v>
      </c>
      <c r="E82" s="137">
        <v>5446</v>
      </c>
      <c r="F82" s="137">
        <v>23</v>
      </c>
      <c r="G82" s="137">
        <f t="shared" si="3"/>
        <v>125258</v>
      </c>
      <c r="H82" s="137">
        <v>23</v>
      </c>
      <c r="I82" s="136">
        <f t="shared" si="4"/>
        <v>125258</v>
      </c>
    </row>
    <row r="83" spans="1:9" ht="15.75">
      <c r="A83" s="158">
        <v>74</v>
      </c>
      <c r="B83" s="136" t="s">
        <v>750</v>
      </c>
      <c r="C83" s="65">
        <v>2012</v>
      </c>
      <c r="D83" s="65" t="s">
        <v>12</v>
      </c>
      <c r="E83" s="137">
        <v>12973</v>
      </c>
      <c r="F83" s="137">
        <v>12</v>
      </c>
      <c r="G83" s="137">
        <f t="shared" si="3"/>
        <v>155676</v>
      </c>
      <c r="H83" s="137">
        <v>12</v>
      </c>
      <c r="I83" s="136">
        <f t="shared" si="4"/>
        <v>155676</v>
      </c>
    </row>
    <row r="84" spans="1:9" ht="15.75">
      <c r="A84" s="136">
        <v>75</v>
      </c>
      <c r="B84" s="136" t="s">
        <v>93</v>
      </c>
      <c r="C84" s="65">
        <v>2012</v>
      </c>
      <c r="D84" s="65" t="s">
        <v>12</v>
      </c>
      <c r="E84" s="137">
        <v>15600</v>
      </c>
      <c r="F84" s="137">
        <v>4</v>
      </c>
      <c r="G84" s="137">
        <f t="shared" si="3"/>
        <v>62400</v>
      </c>
      <c r="H84" s="137">
        <v>4</v>
      </c>
      <c r="I84" s="136">
        <f t="shared" si="4"/>
        <v>62400</v>
      </c>
    </row>
    <row r="85" spans="1:9" ht="15.75">
      <c r="A85" s="158">
        <v>76</v>
      </c>
      <c r="B85" s="136" t="s">
        <v>118</v>
      </c>
      <c r="C85" s="65">
        <v>2012</v>
      </c>
      <c r="D85" s="65" t="s">
        <v>12</v>
      </c>
      <c r="E85" s="137">
        <v>18000</v>
      </c>
      <c r="F85" s="137">
        <v>4</v>
      </c>
      <c r="G85" s="137">
        <f t="shared" si="3"/>
        <v>72000</v>
      </c>
      <c r="H85" s="137">
        <v>4</v>
      </c>
      <c r="I85" s="136">
        <f t="shared" si="4"/>
        <v>72000</v>
      </c>
    </row>
    <row r="86" spans="1:9" ht="15.75">
      <c r="A86" s="136">
        <v>77</v>
      </c>
      <c r="B86" s="136" t="s">
        <v>776</v>
      </c>
      <c r="C86" s="65">
        <v>2012</v>
      </c>
      <c r="D86" s="65" t="s">
        <v>12</v>
      </c>
      <c r="E86" s="137">
        <v>520</v>
      </c>
      <c r="F86" s="137">
        <v>20</v>
      </c>
      <c r="G86" s="137">
        <f t="shared" si="3"/>
        <v>10400</v>
      </c>
      <c r="H86" s="137">
        <v>20</v>
      </c>
      <c r="I86" s="136">
        <f t="shared" si="4"/>
        <v>10400</v>
      </c>
    </row>
    <row r="87" spans="1:9" ht="15.75">
      <c r="A87" s="158">
        <v>78</v>
      </c>
      <c r="B87" s="136" t="s">
        <v>777</v>
      </c>
      <c r="C87" s="65">
        <v>2012</v>
      </c>
      <c r="D87" s="65" t="s">
        <v>12</v>
      </c>
      <c r="E87" s="137">
        <v>325</v>
      </c>
      <c r="F87" s="137">
        <v>2</v>
      </c>
      <c r="G87" s="137">
        <f t="shared" si="3"/>
        <v>650</v>
      </c>
      <c r="H87" s="137">
        <v>2</v>
      </c>
      <c r="I87" s="136">
        <f t="shared" si="4"/>
        <v>650</v>
      </c>
    </row>
    <row r="88" spans="1:9" ht="15.75">
      <c r="A88" s="136">
        <v>79</v>
      </c>
      <c r="B88" s="136" t="s">
        <v>778</v>
      </c>
      <c r="C88" s="65">
        <v>2012</v>
      </c>
      <c r="D88" s="65" t="s">
        <v>12</v>
      </c>
      <c r="E88" s="137">
        <v>3575</v>
      </c>
      <c r="F88" s="137">
        <v>4</v>
      </c>
      <c r="G88" s="137">
        <f t="shared" si="3"/>
        <v>14300</v>
      </c>
      <c r="H88" s="137">
        <v>4</v>
      </c>
      <c r="I88" s="136">
        <f t="shared" si="4"/>
        <v>14300</v>
      </c>
    </row>
    <row r="89" spans="1:9" ht="15.75">
      <c r="A89" s="158">
        <v>80</v>
      </c>
      <c r="B89" s="162" t="s">
        <v>779</v>
      </c>
      <c r="C89" s="65">
        <v>2013</v>
      </c>
      <c r="D89" s="65" t="s">
        <v>12</v>
      </c>
      <c r="E89" s="137">
        <v>2769</v>
      </c>
      <c r="F89" s="137">
        <v>410</v>
      </c>
      <c r="G89" s="137">
        <f t="shared" si="3"/>
        <v>1135290</v>
      </c>
      <c r="H89" s="137">
        <v>410</v>
      </c>
      <c r="I89" s="136">
        <f t="shared" si="4"/>
        <v>1135290</v>
      </c>
    </row>
    <row r="90" spans="1:9" ht="15.75">
      <c r="A90" s="136">
        <v>81</v>
      </c>
      <c r="B90" s="162" t="s">
        <v>780</v>
      </c>
      <c r="C90" s="65">
        <v>2013</v>
      </c>
      <c r="D90" s="65" t="s">
        <v>12</v>
      </c>
      <c r="E90" s="137">
        <v>214500</v>
      </c>
      <c r="F90" s="137">
        <v>1</v>
      </c>
      <c r="G90" s="137">
        <f t="shared" si="3"/>
        <v>214500</v>
      </c>
      <c r="H90" s="137">
        <v>1</v>
      </c>
      <c r="I90" s="136">
        <f t="shared" si="4"/>
        <v>214500</v>
      </c>
    </row>
    <row r="91" spans="1:9" ht="15.75">
      <c r="A91" s="158">
        <v>82</v>
      </c>
      <c r="B91" s="162" t="s">
        <v>781</v>
      </c>
      <c r="C91" s="65">
        <v>2013</v>
      </c>
      <c r="D91" s="65" t="s">
        <v>12</v>
      </c>
      <c r="E91" s="137">
        <v>250250</v>
      </c>
      <c r="F91" s="137">
        <v>1</v>
      </c>
      <c r="G91" s="137">
        <f t="shared" si="3"/>
        <v>250250</v>
      </c>
      <c r="H91" s="137">
        <v>1</v>
      </c>
      <c r="I91" s="136">
        <f t="shared" si="4"/>
        <v>250250</v>
      </c>
    </row>
    <row r="92" spans="1:9" ht="15.75">
      <c r="A92" s="136">
        <v>83</v>
      </c>
      <c r="B92" s="162" t="s">
        <v>782</v>
      </c>
      <c r="C92" s="65">
        <v>2013</v>
      </c>
      <c r="D92" s="65" t="s">
        <v>12</v>
      </c>
      <c r="E92" s="137">
        <v>50000</v>
      </c>
      <c r="F92" s="137">
        <v>1</v>
      </c>
      <c r="G92" s="137">
        <f t="shared" si="3"/>
        <v>50000</v>
      </c>
      <c r="H92" s="137">
        <v>1</v>
      </c>
      <c r="I92" s="136">
        <f t="shared" si="4"/>
        <v>50000</v>
      </c>
    </row>
    <row r="93" spans="1:9" ht="15.75">
      <c r="A93" s="158">
        <v>84</v>
      </c>
      <c r="B93" s="162" t="s">
        <v>783</v>
      </c>
      <c r="C93" s="65">
        <v>2013</v>
      </c>
      <c r="D93" s="65" t="s">
        <v>12</v>
      </c>
      <c r="E93" s="137">
        <v>44203</v>
      </c>
      <c r="F93" s="137">
        <v>1</v>
      </c>
      <c r="G93" s="137">
        <f t="shared" si="3"/>
        <v>44203</v>
      </c>
      <c r="H93" s="137">
        <v>1</v>
      </c>
      <c r="I93" s="136">
        <f t="shared" si="4"/>
        <v>44203</v>
      </c>
    </row>
    <row r="94" spans="1:9" ht="15.75">
      <c r="A94" s="158">
        <v>85</v>
      </c>
      <c r="B94" s="162" t="s">
        <v>784</v>
      </c>
      <c r="C94" s="65">
        <v>2013</v>
      </c>
      <c r="D94" s="65" t="s">
        <v>12</v>
      </c>
      <c r="E94" s="137">
        <v>89700</v>
      </c>
      <c r="F94" s="137">
        <v>1</v>
      </c>
      <c r="G94" s="137">
        <f t="shared" si="3"/>
        <v>89700</v>
      </c>
      <c r="H94" s="137">
        <v>1</v>
      </c>
      <c r="I94" s="136">
        <f t="shared" si="4"/>
        <v>89700</v>
      </c>
    </row>
    <row r="95" spans="1:9" ht="15.75">
      <c r="A95" s="136">
        <v>86</v>
      </c>
      <c r="B95" s="162" t="s">
        <v>724</v>
      </c>
      <c r="C95" s="65">
        <v>1977</v>
      </c>
      <c r="D95" s="65" t="s">
        <v>12</v>
      </c>
      <c r="E95" s="137">
        <v>32539</v>
      </c>
      <c r="F95" s="137">
        <v>6</v>
      </c>
      <c r="G95" s="137">
        <f t="shared" si="3"/>
        <v>195234</v>
      </c>
      <c r="H95" s="137">
        <v>6</v>
      </c>
      <c r="I95" s="136">
        <f t="shared" si="4"/>
        <v>195234</v>
      </c>
    </row>
    <row r="96" spans="1:9" ht="15.75">
      <c r="A96" s="158">
        <v>87</v>
      </c>
      <c r="B96" s="162" t="s">
        <v>785</v>
      </c>
      <c r="C96" s="65">
        <v>2013</v>
      </c>
      <c r="D96" s="65" t="s">
        <v>12</v>
      </c>
      <c r="E96" s="137">
        <v>2730</v>
      </c>
      <c r="F96" s="137">
        <v>19</v>
      </c>
      <c r="G96" s="137">
        <f t="shared" si="3"/>
        <v>51870</v>
      </c>
      <c r="H96" s="137">
        <v>19</v>
      </c>
      <c r="I96" s="136">
        <f t="shared" si="4"/>
        <v>51870</v>
      </c>
    </row>
    <row r="97" spans="1:9" ht="15.75">
      <c r="A97" s="136">
        <v>88</v>
      </c>
      <c r="B97" s="162" t="s">
        <v>786</v>
      </c>
      <c r="C97" s="65">
        <v>2013</v>
      </c>
      <c r="D97" s="65" t="s">
        <v>12</v>
      </c>
      <c r="E97" s="137">
        <v>5000</v>
      </c>
      <c r="F97" s="137">
        <v>1</v>
      </c>
      <c r="G97" s="137">
        <f t="shared" si="3"/>
        <v>5000</v>
      </c>
      <c r="H97" s="137">
        <v>1</v>
      </c>
      <c r="I97" s="136">
        <f t="shared" si="4"/>
        <v>5000</v>
      </c>
    </row>
    <row r="98" spans="1:9" ht="15.75">
      <c r="A98" s="158">
        <v>89</v>
      </c>
      <c r="B98" s="162" t="s">
        <v>787</v>
      </c>
      <c r="C98" s="65">
        <v>2013</v>
      </c>
      <c r="D98" s="65" t="s">
        <v>12</v>
      </c>
      <c r="E98" s="137">
        <v>7800</v>
      </c>
      <c r="F98" s="137">
        <v>3</v>
      </c>
      <c r="G98" s="137">
        <f t="shared" si="3"/>
        <v>23400</v>
      </c>
      <c r="H98" s="137">
        <v>3</v>
      </c>
      <c r="I98" s="136">
        <f t="shared" si="4"/>
        <v>23400</v>
      </c>
    </row>
    <row r="99" spans="1:9" ht="15.75">
      <c r="A99" s="136">
        <v>90</v>
      </c>
      <c r="B99" s="162" t="s">
        <v>788</v>
      </c>
      <c r="C99" s="65">
        <v>2013</v>
      </c>
      <c r="D99" s="65" t="s">
        <v>12</v>
      </c>
      <c r="E99" s="137">
        <v>420</v>
      </c>
      <c r="F99" s="137">
        <v>28</v>
      </c>
      <c r="G99" s="137">
        <f t="shared" si="3"/>
        <v>11760</v>
      </c>
      <c r="H99" s="137">
        <v>28</v>
      </c>
      <c r="I99" s="136">
        <f t="shared" si="4"/>
        <v>11760</v>
      </c>
    </row>
    <row r="100" spans="1:9" ht="15.75">
      <c r="A100" s="158">
        <v>91</v>
      </c>
      <c r="B100" s="162" t="s">
        <v>789</v>
      </c>
      <c r="C100" s="65">
        <v>2013</v>
      </c>
      <c r="D100" s="65" t="s">
        <v>12</v>
      </c>
      <c r="E100" s="137">
        <v>455</v>
      </c>
      <c r="F100" s="137">
        <v>83</v>
      </c>
      <c r="G100" s="137">
        <f t="shared" si="3"/>
        <v>37765</v>
      </c>
      <c r="H100" s="137">
        <v>83</v>
      </c>
      <c r="I100" s="136">
        <f t="shared" si="4"/>
        <v>37765</v>
      </c>
    </row>
    <row r="101" spans="1:9" ht="15.75">
      <c r="A101" s="136">
        <v>92</v>
      </c>
      <c r="B101" s="162" t="s">
        <v>790</v>
      </c>
      <c r="C101" s="65">
        <v>2013</v>
      </c>
      <c r="D101" s="65" t="s">
        <v>12</v>
      </c>
      <c r="E101" s="137">
        <v>90</v>
      </c>
      <c r="F101" s="137">
        <v>2</v>
      </c>
      <c r="G101" s="137">
        <f t="shared" si="3"/>
        <v>180</v>
      </c>
      <c r="H101" s="137">
        <v>2</v>
      </c>
      <c r="I101" s="136">
        <f t="shared" si="4"/>
        <v>180</v>
      </c>
    </row>
    <row r="102" spans="1:9" ht="15.75">
      <c r="A102" s="136">
        <v>93</v>
      </c>
      <c r="B102" s="162" t="s">
        <v>791</v>
      </c>
      <c r="C102" s="65">
        <v>2013</v>
      </c>
      <c r="D102" s="65" t="s">
        <v>12</v>
      </c>
      <c r="E102" s="137">
        <v>975</v>
      </c>
      <c r="F102" s="137">
        <v>12</v>
      </c>
      <c r="G102" s="137">
        <f t="shared" si="3"/>
        <v>11700</v>
      </c>
      <c r="H102" s="137">
        <v>12</v>
      </c>
      <c r="I102" s="136">
        <f t="shared" si="4"/>
        <v>11700</v>
      </c>
    </row>
    <row r="103" spans="1:9" ht="15.75">
      <c r="A103" s="136">
        <v>94</v>
      </c>
      <c r="B103" s="162" t="s">
        <v>792</v>
      </c>
      <c r="C103" s="65">
        <v>2013</v>
      </c>
      <c r="D103" s="65" t="s">
        <v>12</v>
      </c>
      <c r="E103" s="137">
        <v>900</v>
      </c>
      <c r="F103" s="137">
        <v>10</v>
      </c>
      <c r="G103" s="137">
        <f t="shared" si="3"/>
        <v>9000</v>
      </c>
      <c r="H103" s="137">
        <v>10</v>
      </c>
      <c r="I103" s="136">
        <f t="shared" si="4"/>
        <v>9000</v>
      </c>
    </row>
    <row r="104" spans="1:9" ht="15.75">
      <c r="A104" s="136">
        <v>95</v>
      </c>
      <c r="B104" s="162" t="s">
        <v>793</v>
      </c>
      <c r="C104" s="65">
        <v>2013</v>
      </c>
      <c r="D104" s="65" t="s">
        <v>12</v>
      </c>
      <c r="E104" s="137">
        <v>2100</v>
      </c>
      <c r="F104" s="137">
        <v>12</v>
      </c>
      <c r="G104" s="137">
        <f t="shared" si="3"/>
        <v>25200</v>
      </c>
      <c r="H104" s="137">
        <v>12</v>
      </c>
      <c r="I104" s="136">
        <f t="shared" si="4"/>
        <v>25200</v>
      </c>
    </row>
    <row r="105" spans="1:9" ht="15.75">
      <c r="A105" s="158">
        <v>96</v>
      </c>
      <c r="B105" s="162" t="s">
        <v>794</v>
      </c>
      <c r="C105" s="65">
        <v>2013</v>
      </c>
      <c r="D105" s="65" t="s">
        <v>12</v>
      </c>
      <c r="E105" s="137">
        <v>325</v>
      </c>
      <c r="F105" s="137">
        <v>14</v>
      </c>
      <c r="G105" s="137">
        <f t="shared" si="3"/>
        <v>4550</v>
      </c>
      <c r="H105" s="137">
        <v>14</v>
      </c>
      <c r="I105" s="136">
        <f t="shared" si="4"/>
        <v>4550</v>
      </c>
    </row>
    <row r="106" spans="1:9" ht="15.75">
      <c r="A106" s="136">
        <v>97</v>
      </c>
      <c r="B106" s="162" t="s">
        <v>795</v>
      </c>
      <c r="C106" s="65">
        <v>2013</v>
      </c>
      <c r="D106" s="65" t="s">
        <v>12</v>
      </c>
      <c r="E106" s="137">
        <v>1000</v>
      </c>
      <c r="F106" s="137">
        <v>11</v>
      </c>
      <c r="G106" s="137">
        <f t="shared" si="3"/>
        <v>11000</v>
      </c>
      <c r="H106" s="137">
        <v>11</v>
      </c>
      <c r="I106" s="136">
        <f t="shared" si="4"/>
        <v>11000</v>
      </c>
    </row>
    <row r="107" spans="1:9" ht="15.75">
      <c r="A107" s="158">
        <v>98</v>
      </c>
      <c r="B107" s="162" t="s">
        <v>796</v>
      </c>
      <c r="C107" s="65">
        <v>2013</v>
      </c>
      <c r="D107" s="65" t="s">
        <v>12</v>
      </c>
      <c r="E107" s="137">
        <v>1000</v>
      </c>
      <c r="F107" s="137">
        <v>11</v>
      </c>
      <c r="G107" s="137">
        <f t="shared" si="3"/>
        <v>11000</v>
      </c>
      <c r="H107" s="137">
        <v>11</v>
      </c>
      <c r="I107" s="136">
        <f t="shared" si="4"/>
        <v>11000</v>
      </c>
    </row>
    <row r="108" spans="1:9" ht="15.75">
      <c r="A108" s="136">
        <v>99</v>
      </c>
      <c r="B108" s="162" t="s">
        <v>797</v>
      </c>
      <c r="C108" s="65">
        <v>2013</v>
      </c>
      <c r="D108" s="65" t="s">
        <v>12</v>
      </c>
      <c r="E108" s="137">
        <v>600</v>
      </c>
      <c r="F108" s="137">
        <v>13</v>
      </c>
      <c r="G108" s="137">
        <f t="shared" si="3"/>
        <v>7800</v>
      </c>
      <c r="H108" s="137">
        <v>13</v>
      </c>
      <c r="I108" s="136">
        <f t="shared" si="4"/>
        <v>7800</v>
      </c>
    </row>
    <row r="109" spans="1:9" ht="15.75">
      <c r="A109" s="136">
        <v>100</v>
      </c>
      <c r="B109" s="162" t="s">
        <v>798</v>
      </c>
      <c r="C109" s="65">
        <v>2013</v>
      </c>
      <c r="D109" s="65" t="s">
        <v>12</v>
      </c>
      <c r="E109" s="137">
        <v>750</v>
      </c>
      <c r="F109" s="137">
        <v>4</v>
      </c>
      <c r="G109" s="137">
        <f t="shared" si="3"/>
        <v>3000</v>
      </c>
      <c r="H109" s="137">
        <v>4</v>
      </c>
      <c r="I109" s="136">
        <f t="shared" si="4"/>
        <v>3000</v>
      </c>
    </row>
    <row r="110" spans="1:9" ht="15.75">
      <c r="A110" s="158">
        <v>101</v>
      </c>
      <c r="B110" s="162" t="s">
        <v>799</v>
      </c>
      <c r="C110" s="65">
        <v>2013</v>
      </c>
      <c r="D110" s="65" t="s">
        <v>12</v>
      </c>
      <c r="E110" s="137">
        <v>1950</v>
      </c>
      <c r="F110" s="137">
        <v>1</v>
      </c>
      <c r="G110" s="137">
        <f t="shared" si="3"/>
        <v>1950</v>
      </c>
      <c r="H110" s="137">
        <v>1</v>
      </c>
      <c r="I110" s="136">
        <f t="shared" si="4"/>
        <v>1950</v>
      </c>
    </row>
    <row r="111" spans="1:9" ht="15.75">
      <c r="A111" s="158">
        <v>102</v>
      </c>
      <c r="B111" s="162" t="s">
        <v>800</v>
      </c>
      <c r="C111" s="65">
        <v>2013</v>
      </c>
      <c r="D111" s="65" t="s">
        <v>12</v>
      </c>
      <c r="E111" s="137">
        <v>480</v>
      </c>
      <c r="F111" s="137">
        <v>10</v>
      </c>
      <c r="G111" s="137">
        <f t="shared" si="3"/>
        <v>4800</v>
      </c>
      <c r="H111" s="137">
        <v>10</v>
      </c>
      <c r="I111" s="136">
        <f t="shared" si="4"/>
        <v>4800</v>
      </c>
    </row>
    <row r="112" spans="1:9" ht="15.75">
      <c r="A112" s="136">
        <v>103</v>
      </c>
      <c r="B112" s="162" t="s">
        <v>801</v>
      </c>
      <c r="C112" s="65">
        <v>2013</v>
      </c>
      <c r="D112" s="65" t="s">
        <v>12</v>
      </c>
      <c r="E112" s="137">
        <v>975</v>
      </c>
      <c r="F112" s="137">
        <v>6</v>
      </c>
      <c r="G112" s="137">
        <f t="shared" si="3"/>
        <v>5850</v>
      </c>
      <c r="H112" s="137">
        <v>6</v>
      </c>
      <c r="I112" s="136">
        <f t="shared" si="4"/>
        <v>5850</v>
      </c>
    </row>
    <row r="113" spans="1:9" ht="15.75">
      <c r="A113" s="158">
        <v>104</v>
      </c>
      <c r="B113" s="162" t="s">
        <v>802</v>
      </c>
      <c r="C113" s="65">
        <v>2013</v>
      </c>
      <c r="D113" s="65" t="s">
        <v>12</v>
      </c>
      <c r="E113" s="137">
        <v>7699</v>
      </c>
      <c r="F113" s="137">
        <v>18</v>
      </c>
      <c r="G113" s="137">
        <f t="shared" si="3"/>
        <v>138582</v>
      </c>
      <c r="H113" s="137">
        <v>18</v>
      </c>
      <c r="I113" s="136">
        <f t="shared" si="4"/>
        <v>138582</v>
      </c>
    </row>
    <row r="114" spans="1:9" ht="15.75">
      <c r="A114" s="136">
        <v>105</v>
      </c>
      <c r="B114" s="162" t="s">
        <v>802</v>
      </c>
      <c r="C114" s="65">
        <v>2013</v>
      </c>
      <c r="D114" s="65" t="s">
        <v>12</v>
      </c>
      <c r="E114" s="137">
        <v>7554</v>
      </c>
      <c r="F114" s="137">
        <v>18</v>
      </c>
      <c r="G114" s="137">
        <f t="shared" si="3"/>
        <v>135972</v>
      </c>
      <c r="H114" s="137">
        <v>18</v>
      </c>
      <c r="I114" s="136">
        <f t="shared" si="4"/>
        <v>135972</v>
      </c>
    </row>
    <row r="115" spans="1:9" ht="15.75">
      <c r="A115" s="158">
        <v>106</v>
      </c>
      <c r="B115" s="162" t="s">
        <v>802</v>
      </c>
      <c r="C115" s="65">
        <v>2013</v>
      </c>
      <c r="D115" s="65" t="s">
        <v>12</v>
      </c>
      <c r="E115" s="137">
        <v>7472</v>
      </c>
      <c r="F115" s="137">
        <v>15</v>
      </c>
      <c r="G115" s="137">
        <f t="shared" si="3"/>
        <v>112080</v>
      </c>
      <c r="H115" s="137">
        <v>15</v>
      </c>
      <c r="I115" s="136">
        <f>SUM(G115)</f>
        <v>112080</v>
      </c>
    </row>
    <row r="116" spans="1:9" ht="15.75">
      <c r="A116" s="136">
        <v>107</v>
      </c>
      <c r="B116" s="162" t="s">
        <v>803</v>
      </c>
      <c r="C116" s="65">
        <v>2013</v>
      </c>
      <c r="D116" s="65" t="s">
        <v>12</v>
      </c>
      <c r="E116" s="137">
        <v>2282</v>
      </c>
      <c r="F116" s="137">
        <v>89</v>
      </c>
      <c r="G116" s="137">
        <f t="shared" si="3"/>
        <v>203098</v>
      </c>
      <c r="H116" s="137">
        <v>89</v>
      </c>
      <c r="I116" s="136">
        <f>SUM(G116)</f>
        <v>203098</v>
      </c>
    </row>
    <row r="117" spans="1:9" ht="15.75">
      <c r="A117" s="158">
        <v>108</v>
      </c>
      <c r="B117" s="162" t="s">
        <v>803</v>
      </c>
      <c r="C117" s="65">
        <v>2013</v>
      </c>
      <c r="D117" s="65" t="s">
        <v>12</v>
      </c>
      <c r="E117" s="137">
        <v>2071</v>
      </c>
      <c r="F117" s="137">
        <v>60</v>
      </c>
      <c r="G117" s="137">
        <f t="shared" si="3"/>
        <v>124260</v>
      </c>
      <c r="H117" s="137">
        <v>60</v>
      </c>
      <c r="I117" s="136">
        <f>SUM(G117)</f>
        <v>124260</v>
      </c>
    </row>
    <row r="118" spans="1:9" ht="15.75">
      <c r="A118" s="136">
        <v>109</v>
      </c>
      <c r="B118" s="162" t="s">
        <v>804</v>
      </c>
      <c r="C118" s="65">
        <v>2013</v>
      </c>
      <c r="D118" s="65" t="s">
        <v>12</v>
      </c>
      <c r="E118" s="137">
        <v>11018</v>
      </c>
      <c r="F118" s="137">
        <v>12</v>
      </c>
      <c r="G118" s="137">
        <f t="shared" si="3"/>
        <v>132216</v>
      </c>
      <c r="H118" s="137">
        <v>12</v>
      </c>
      <c r="I118" s="136">
        <f>SUM(G118)</f>
        <v>132216</v>
      </c>
    </row>
    <row r="119" spans="1:9" ht="15.75">
      <c r="A119" s="158">
        <v>110</v>
      </c>
      <c r="B119" s="162" t="s">
        <v>805</v>
      </c>
      <c r="C119" s="65">
        <v>2013</v>
      </c>
      <c r="D119" s="65" t="s">
        <v>12</v>
      </c>
      <c r="E119" s="137">
        <v>9344</v>
      </c>
      <c r="F119" s="137">
        <v>2</v>
      </c>
      <c r="G119" s="137">
        <f t="shared" si="3"/>
        <v>18688</v>
      </c>
      <c r="H119" s="137">
        <v>2</v>
      </c>
      <c r="I119" s="136">
        <f>SUM(G119)</f>
        <v>18688</v>
      </c>
    </row>
    <row r="120" spans="1:9" ht="15.75">
      <c r="A120" s="136">
        <v>111</v>
      </c>
      <c r="B120" s="162" t="s">
        <v>806</v>
      </c>
      <c r="C120" s="65">
        <v>2013</v>
      </c>
      <c r="D120" s="65" t="s">
        <v>761</v>
      </c>
      <c r="E120" s="137">
        <v>1343</v>
      </c>
      <c r="F120" s="137" t="s">
        <v>807</v>
      </c>
      <c r="G120" s="137">
        <v>32232</v>
      </c>
      <c r="H120" s="137" t="s">
        <v>807</v>
      </c>
      <c r="I120" s="136">
        <v>32232</v>
      </c>
    </row>
    <row r="121" spans="1:9" ht="15.75">
      <c r="A121" s="158">
        <v>112</v>
      </c>
      <c r="B121" s="162" t="s">
        <v>808</v>
      </c>
      <c r="C121" s="65">
        <v>2013</v>
      </c>
      <c r="D121" s="65" t="s">
        <v>12</v>
      </c>
      <c r="E121" s="137">
        <v>39000</v>
      </c>
      <c r="F121" s="137">
        <v>1</v>
      </c>
      <c r="G121" s="137">
        <v>39000</v>
      </c>
      <c r="H121" s="137">
        <v>1</v>
      </c>
      <c r="I121" s="136">
        <v>39000</v>
      </c>
    </row>
    <row r="122" spans="1:9" ht="15.75">
      <c r="A122" s="136">
        <v>113</v>
      </c>
      <c r="B122" s="162" t="s">
        <v>809</v>
      </c>
      <c r="C122" s="65">
        <v>2013</v>
      </c>
      <c r="D122" s="65" t="s">
        <v>12</v>
      </c>
      <c r="E122" s="137">
        <v>8645</v>
      </c>
      <c r="F122" s="137">
        <v>3</v>
      </c>
      <c r="G122" s="137">
        <v>25935</v>
      </c>
      <c r="H122" s="137">
        <v>3</v>
      </c>
      <c r="I122" s="136">
        <v>25935</v>
      </c>
    </row>
    <row r="123" spans="1:9" ht="15.75">
      <c r="A123" s="158">
        <v>114</v>
      </c>
      <c r="B123" s="162" t="s">
        <v>810</v>
      </c>
      <c r="C123" s="65">
        <v>2013</v>
      </c>
      <c r="D123" s="65" t="s">
        <v>12</v>
      </c>
      <c r="E123" s="137">
        <v>660</v>
      </c>
      <c r="F123" s="137">
        <v>8</v>
      </c>
      <c r="G123" s="137">
        <v>5280</v>
      </c>
      <c r="H123" s="137">
        <v>8</v>
      </c>
      <c r="I123" s="136">
        <v>5280</v>
      </c>
    </row>
    <row r="124" spans="1:9" ht="15.75">
      <c r="A124" s="136">
        <v>115</v>
      </c>
      <c r="B124" s="162" t="s">
        <v>811</v>
      </c>
      <c r="C124" s="65">
        <v>2013</v>
      </c>
      <c r="D124" s="65" t="s">
        <v>12</v>
      </c>
      <c r="E124" s="137">
        <v>1950</v>
      </c>
      <c r="F124" s="137">
        <v>1</v>
      </c>
      <c r="G124" s="137">
        <f t="shared" ref="G124:G186" si="5">SUM(E124*F124)</f>
        <v>1950</v>
      </c>
      <c r="H124" s="137">
        <v>1</v>
      </c>
      <c r="I124" s="136">
        <f t="shared" ref="I124:I188" si="6">SUM(G124)</f>
        <v>1950</v>
      </c>
    </row>
    <row r="125" spans="1:9" ht="15.75">
      <c r="A125" s="158">
        <v>116</v>
      </c>
      <c r="B125" s="162" t="s">
        <v>812</v>
      </c>
      <c r="C125" s="65">
        <v>2013</v>
      </c>
      <c r="D125" s="65" t="s">
        <v>12</v>
      </c>
      <c r="E125" s="137">
        <v>1250</v>
      </c>
      <c r="F125" s="137">
        <v>1</v>
      </c>
      <c r="G125" s="137">
        <f t="shared" si="5"/>
        <v>1250</v>
      </c>
      <c r="H125" s="137">
        <v>1</v>
      </c>
      <c r="I125" s="136">
        <f t="shared" si="6"/>
        <v>1250</v>
      </c>
    </row>
    <row r="126" spans="1:9" ht="15.75">
      <c r="A126" s="136">
        <v>117</v>
      </c>
      <c r="B126" s="162" t="s">
        <v>813</v>
      </c>
      <c r="C126" s="65">
        <v>2013</v>
      </c>
      <c r="D126" s="65" t="s">
        <v>12</v>
      </c>
      <c r="E126" s="137">
        <v>71500</v>
      </c>
      <c r="F126" s="137">
        <v>5</v>
      </c>
      <c r="G126" s="137">
        <f t="shared" si="5"/>
        <v>357500</v>
      </c>
      <c r="H126" s="137">
        <v>5</v>
      </c>
      <c r="I126" s="136">
        <f t="shared" si="6"/>
        <v>357500</v>
      </c>
    </row>
    <row r="127" spans="1:9" ht="15.75">
      <c r="A127" s="158">
        <v>118</v>
      </c>
      <c r="B127" s="162" t="s">
        <v>814</v>
      </c>
      <c r="C127" s="65">
        <v>2013</v>
      </c>
      <c r="D127" s="65" t="s">
        <v>12</v>
      </c>
      <c r="E127" s="137">
        <v>23400</v>
      </c>
      <c r="F127" s="137">
        <v>2</v>
      </c>
      <c r="G127" s="137">
        <f t="shared" si="5"/>
        <v>46800</v>
      </c>
      <c r="H127" s="137">
        <v>2</v>
      </c>
      <c r="I127" s="136">
        <f t="shared" si="6"/>
        <v>46800</v>
      </c>
    </row>
    <row r="128" spans="1:9" ht="15.75">
      <c r="A128" s="136">
        <v>119</v>
      </c>
      <c r="B128" s="162" t="s">
        <v>815</v>
      </c>
      <c r="C128" s="65">
        <v>2013</v>
      </c>
      <c r="D128" s="65" t="s">
        <v>12</v>
      </c>
      <c r="E128" s="137">
        <v>22100</v>
      </c>
      <c r="F128" s="137">
        <v>2</v>
      </c>
      <c r="G128" s="137">
        <f t="shared" si="5"/>
        <v>44200</v>
      </c>
      <c r="H128" s="137">
        <v>2</v>
      </c>
      <c r="I128" s="136">
        <f t="shared" si="6"/>
        <v>44200</v>
      </c>
    </row>
    <row r="129" spans="1:9" ht="15.75">
      <c r="A129" s="136">
        <v>120</v>
      </c>
      <c r="B129" s="162" t="s">
        <v>816</v>
      </c>
      <c r="C129" s="65">
        <v>2013</v>
      </c>
      <c r="D129" s="65" t="s">
        <v>12</v>
      </c>
      <c r="E129" s="137">
        <v>2600</v>
      </c>
      <c r="F129" s="137">
        <v>2</v>
      </c>
      <c r="G129" s="137">
        <f t="shared" si="5"/>
        <v>5200</v>
      </c>
      <c r="H129" s="137">
        <v>2</v>
      </c>
      <c r="I129" s="136">
        <f t="shared" si="6"/>
        <v>5200</v>
      </c>
    </row>
    <row r="130" spans="1:9" ht="15.75">
      <c r="A130" s="158">
        <v>121</v>
      </c>
      <c r="B130" s="162" t="s">
        <v>817</v>
      </c>
      <c r="C130" s="65">
        <v>2013</v>
      </c>
      <c r="D130" s="65" t="s">
        <v>12</v>
      </c>
      <c r="E130" s="137">
        <v>650</v>
      </c>
      <c r="F130" s="137">
        <v>15</v>
      </c>
      <c r="G130" s="137">
        <f t="shared" si="5"/>
        <v>9750</v>
      </c>
      <c r="H130" s="137">
        <v>15</v>
      </c>
      <c r="I130" s="136">
        <f t="shared" si="6"/>
        <v>9750</v>
      </c>
    </row>
    <row r="131" spans="1:9" ht="15.75">
      <c r="A131" s="158">
        <v>122</v>
      </c>
      <c r="B131" s="162" t="s">
        <v>818</v>
      </c>
      <c r="C131" s="65">
        <v>2014</v>
      </c>
      <c r="D131" s="65" t="s">
        <v>12</v>
      </c>
      <c r="E131" s="137">
        <v>20000</v>
      </c>
      <c r="F131" s="137">
        <v>1</v>
      </c>
      <c r="G131" s="137">
        <f t="shared" si="5"/>
        <v>20000</v>
      </c>
      <c r="H131" s="137">
        <v>1</v>
      </c>
      <c r="I131" s="136">
        <f t="shared" si="6"/>
        <v>20000</v>
      </c>
    </row>
    <row r="132" spans="1:9" ht="15.75">
      <c r="A132" s="136">
        <v>123</v>
      </c>
      <c r="B132" s="162" t="s">
        <v>819</v>
      </c>
      <c r="C132" s="65">
        <v>2014</v>
      </c>
      <c r="D132" s="65" t="s">
        <v>12</v>
      </c>
      <c r="E132" s="137">
        <v>13000</v>
      </c>
      <c r="F132" s="137">
        <v>1</v>
      </c>
      <c r="G132" s="137">
        <f t="shared" si="5"/>
        <v>13000</v>
      </c>
      <c r="H132" s="137">
        <v>1</v>
      </c>
      <c r="I132" s="136">
        <f t="shared" si="6"/>
        <v>13000</v>
      </c>
    </row>
    <row r="133" spans="1:9" ht="15.75">
      <c r="A133" s="158">
        <v>124</v>
      </c>
      <c r="B133" s="162" t="s">
        <v>820</v>
      </c>
      <c r="C133" s="65">
        <v>2014</v>
      </c>
      <c r="D133" s="65" t="s">
        <v>12</v>
      </c>
      <c r="E133" s="137">
        <v>52000</v>
      </c>
      <c r="F133" s="137">
        <v>2</v>
      </c>
      <c r="G133" s="137">
        <f t="shared" si="5"/>
        <v>104000</v>
      </c>
      <c r="H133" s="137">
        <v>2</v>
      </c>
      <c r="I133" s="136">
        <f t="shared" si="6"/>
        <v>104000</v>
      </c>
    </row>
    <row r="134" spans="1:9" ht="15.75">
      <c r="A134" s="136">
        <v>125</v>
      </c>
      <c r="B134" s="162" t="s">
        <v>821</v>
      </c>
      <c r="C134" s="65">
        <v>2014</v>
      </c>
      <c r="D134" s="65" t="s">
        <v>12</v>
      </c>
      <c r="E134" s="137">
        <v>52000</v>
      </c>
      <c r="F134" s="137">
        <v>2</v>
      </c>
      <c r="G134" s="137">
        <f t="shared" si="5"/>
        <v>104000</v>
      </c>
      <c r="H134" s="137">
        <v>2</v>
      </c>
      <c r="I134" s="136">
        <f t="shared" si="6"/>
        <v>104000</v>
      </c>
    </row>
    <row r="135" spans="1:9" ht="15.75">
      <c r="A135" s="158">
        <v>126</v>
      </c>
      <c r="B135" s="162" t="s">
        <v>822</v>
      </c>
      <c r="C135" s="65">
        <v>2014</v>
      </c>
      <c r="D135" s="65" t="s">
        <v>12</v>
      </c>
      <c r="E135" s="137">
        <v>52000</v>
      </c>
      <c r="F135" s="137">
        <v>2</v>
      </c>
      <c r="G135" s="137">
        <f t="shared" si="5"/>
        <v>104000</v>
      </c>
      <c r="H135" s="137">
        <v>2</v>
      </c>
      <c r="I135" s="136">
        <f t="shared" si="6"/>
        <v>104000</v>
      </c>
    </row>
    <row r="136" spans="1:9" ht="15.75">
      <c r="A136" s="136">
        <v>127</v>
      </c>
      <c r="B136" s="162" t="s">
        <v>823</v>
      </c>
      <c r="C136" s="65">
        <v>2014</v>
      </c>
      <c r="D136" s="65" t="s">
        <v>12</v>
      </c>
      <c r="E136" s="137">
        <v>52000</v>
      </c>
      <c r="F136" s="137">
        <v>2</v>
      </c>
      <c r="G136" s="137">
        <f t="shared" si="5"/>
        <v>104000</v>
      </c>
      <c r="H136" s="137">
        <v>2</v>
      </c>
      <c r="I136" s="136">
        <f t="shared" si="6"/>
        <v>104000</v>
      </c>
    </row>
    <row r="137" spans="1:9" ht="15.75">
      <c r="A137" s="158">
        <v>128</v>
      </c>
      <c r="B137" s="136" t="s">
        <v>824</v>
      </c>
      <c r="C137" s="65">
        <v>2014</v>
      </c>
      <c r="D137" s="65" t="s">
        <v>12</v>
      </c>
      <c r="E137" s="137">
        <v>52000</v>
      </c>
      <c r="F137" s="137">
        <v>2</v>
      </c>
      <c r="G137" s="137">
        <f t="shared" si="5"/>
        <v>104000</v>
      </c>
      <c r="H137" s="137">
        <v>2</v>
      </c>
      <c r="I137" s="136">
        <f t="shared" si="6"/>
        <v>104000</v>
      </c>
    </row>
    <row r="138" spans="1:9" ht="15.75">
      <c r="A138" s="136">
        <v>129</v>
      </c>
      <c r="B138" s="136" t="s">
        <v>825</v>
      </c>
      <c r="C138" s="65">
        <v>2014</v>
      </c>
      <c r="D138" s="65" t="s">
        <v>12</v>
      </c>
      <c r="E138" s="137">
        <v>35750</v>
      </c>
      <c r="F138" s="137">
        <v>1</v>
      </c>
      <c r="G138" s="137">
        <f t="shared" si="5"/>
        <v>35750</v>
      </c>
      <c r="H138" s="137">
        <v>1</v>
      </c>
      <c r="I138" s="136">
        <f t="shared" si="6"/>
        <v>35750</v>
      </c>
    </row>
    <row r="139" spans="1:9" ht="31.5">
      <c r="A139" s="158">
        <v>130</v>
      </c>
      <c r="B139" s="163" t="s">
        <v>826</v>
      </c>
      <c r="C139" s="65">
        <v>2014</v>
      </c>
      <c r="D139" s="65" t="s">
        <v>12</v>
      </c>
      <c r="E139" s="137">
        <v>74750</v>
      </c>
      <c r="F139" s="137">
        <v>1</v>
      </c>
      <c r="G139" s="137">
        <f t="shared" si="5"/>
        <v>74750</v>
      </c>
      <c r="H139" s="137">
        <v>1</v>
      </c>
      <c r="I139" s="136">
        <f t="shared" si="6"/>
        <v>74750</v>
      </c>
    </row>
    <row r="140" spans="1:9" ht="15.75">
      <c r="A140" s="136">
        <v>131</v>
      </c>
      <c r="B140" s="163" t="s">
        <v>827</v>
      </c>
      <c r="C140" s="65">
        <v>2015</v>
      </c>
      <c r="D140" s="65" t="s">
        <v>12</v>
      </c>
      <c r="E140" s="137">
        <v>10000</v>
      </c>
      <c r="F140" s="137">
        <v>1</v>
      </c>
      <c r="G140" s="137">
        <f t="shared" si="5"/>
        <v>10000</v>
      </c>
      <c r="H140" s="137">
        <v>1</v>
      </c>
      <c r="I140" s="136">
        <f t="shared" si="6"/>
        <v>10000</v>
      </c>
    </row>
    <row r="141" spans="1:9" ht="15.75">
      <c r="A141" s="158">
        <v>132</v>
      </c>
      <c r="B141" s="163" t="s">
        <v>828</v>
      </c>
      <c r="C141" s="65">
        <v>2015</v>
      </c>
      <c r="D141" s="65" t="s">
        <v>12</v>
      </c>
      <c r="E141" s="137">
        <v>49770</v>
      </c>
      <c r="F141" s="137">
        <v>1</v>
      </c>
      <c r="G141" s="137">
        <f t="shared" si="5"/>
        <v>49770</v>
      </c>
      <c r="H141" s="137">
        <v>1</v>
      </c>
      <c r="I141" s="136">
        <f t="shared" si="6"/>
        <v>49770</v>
      </c>
    </row>
    <row r="142" spans="1:9" ht="15.75">
      <c r="A142" s="136">
        <v>133</v>
      </c>
      <c r="B142" s="163" t="s">
        <v>829</v>
      </c>
      <c r="C142" s="65">
        <v>2015</v>
      </c>
      <c r="D142" s="65" t="s">
        <v>12</v>
      </c>
      <c r="E142" s="137">
        <v>3950</v>
      </c>
      <c r="F142" s="137">
        <v>1</v>
      </c>
      <c r="G142" s="137">
        <f t="shared" si="5"/>
        <v>3950</v>
      </c>
      <c r="H142" s="137">
        <v>1</v>
      </c>
      <c r="I142" s="136">
        <f t="shared" si="6"/>
        <v>3950</v>
      </c>
    </row>
    <row r="143" spans="1:9" ht="15.75">
      <c r="A143" s="158">
        <v>134</v>
      </c>
      <c r="B143" s="163" t="s">
        <v>830</v>
      </c>
      <c r="C143" s="65">
        <v>2015</v>
      </c>
      <c r="D143" s="65" t="s">
        <v>12</v>
      </c>
      <c r="E143" s="137">
        <v>2370</v>
      </c>
      <c r="F143" s="137">
        <v>1</v>
      </c>
      <c r="G143" s="137">
        <f t="shared" si="5"/>
        <v>2370</v>
      </c>
      <c r="H143" s="137">
        <v>1</v>
      </c>
      <c r="I143" s="136">
        <f t="shared" si="6"/>
        <v>2370</v>
      </c>
    </row>
    <row r="144" spans="1:9" ht="15.75">
      <c r="A144" s="158">
        <v>135</v>
      </c>
      <c r="B144" s="163" t="s">
        <v>831</v>
      </c>
      <c r="C144" s="65">
        <v>2015</v>
      </c>
      <c r="D144" s="65" t="s">
        <v>12</v>
      </c>
      <c r="E144" s="137">
        <v>277</v>
      </c>
      <c r="F144" s="137">
        <v>12</v>
      </c>
      <c r="G144" s="137">
        <f t="shared" si="5"/>
        <v>3324</v>
      </c>
      <c r="H144" s="137">
        <v>12</v>
      </c>
      <c r="I144" s="136">
        <f t="shared" si="6"/>
        <v>3324</v>
      </c>
    </row>
    <row r="145" spans="1:9" ht="15.75">
      <c r="A145" s="136">
        <v>136</v>
      </c>
      <c r="B145" s="163" t="s">
        <v>832</v>
      </c>
      <c r="C145" s="65">
        <v>2015</v>
      </c>
      <c r="D145" s="65" t="s">
        <v>12</v>
      </c>
      <c r="E145" s="137">
        <v>198</v>
      </c>
      <c r="F145" s="137">
        <v>12</v>
      </c>
      <c r="G145" s="137">
        <f t="shared" si="5"/>
        <v>2376</v>
      </c>
      <c r="H145" s="137">
        <v>12</v>
      </c>
      <c r="I145" s="136">
        <f t="shared" si="6"/>
        <v>2376</v>
      </c>
    </row>
    <row r="146" spans="1:9" ht="15.75">
      <c r="A146" s="158">
        <v>137</v>
      </c>
      <c r="B146" s="163" t="s">
        <v>833</v>
      </c>
      <c r="C146" s="65">
        <v>2015</v>
      </c>
      <c r="D146" s="65" t="s">
        <v>12</v>
      </c>
      <c r="E146" s="137">
        <v>11060</v>
      </c>
      <c r="F146" s="137">
        <v>1</v>
      </c>
      <c r="G146" s="137">
        <f t="shared" si="5"/>
        <v>11060</v>
      </c>
      <c r="H146" s="137">
        <v>1</v>
      </c>
      <c r="I146" s="136">
        <f t="shared" si="6"/>
        <v>11060</v>
      </c>
    </row>
    <row r="147" spans="1:9" ht="15.75">
      <c r="A147" s="136">
        <v>138</v>
      </c>
      <c r="B147" s="163" t="s">
        <v>834</v>
      </c>
      <c r="C147" s="65">
        <v>2015</v>
      </c>
      <c r="D147" s="65" t="s">
        <v>12</v>
      </c>
      <c r="E147" s="137">
        <v>277</v>
      </c>
      <c r="F147" s="137">
        <v>70</v>
      </c>
      <c r="G147" s="137">
        <f t="shared" si="5"/>
        <v>19390</v>
      </c>
      <c r="H147" s="137">
        <v>70</v>
      </c>
      <c r="I147" s="136">
        <f t="shared" si="6"/>
        <v>19390</v>
      </c>
    </row>
    <row r="148" spans="1:9" ht="15.75">
      <c r="A148" s="158">
        <v>139</v>
      </c>
      <c r="B148" s="163" t="s">
        <v>835</v>
      </c>
      <c r="C148" s="65">
        <v>2015</v>
      </c>
      <c r="D148" s="65" t="s">
        <v>12</v>
      </c>
      <c r="E148" s="137">
        <v>1106</v>
      </c>
      <c r="F148" s="137">
        <v>232</v>
      </c>
      <c r="G148" s="137">
        <f t="shared" si="5"/>
        <v>256592</v>
      </c>
      <c r="H148" s="137">
        <v>232</v>
      </c>
      <c r="I148" s="136">
        <f t="shared" si="6"/>
        <v>256592</v>
      </c>
    </row>
    <row r="149" spans="1:9" ht="15.75">
      <c r="A149" s="136">
        <v>140</v>
      </c>
      <c r="B149" s="163" t="s">
        <v>836</v>
      </c>
      <c r="C149" s="65">
        <v>2015</v>
      </c>
      <c r="D149" s="65" t="s">
        <v>12</v>
      </c>
      <c r="E149" s="137">
        <v>632</v>
      </c>
      <c r="F149" s="137">
        <v>232</v>
      </c>
      <c r="G149" s="137">
        <f t="shared" si="5"/>
        <v>146624</v>
      </c>
      <c r="H149" s="137">
        <v>232</v>
      </c>
      <c r="I149" s="136">
        <f t="shared" si="6"/>
        <v>146624</v>
      </c>
    </row>
    <row r="150" spans="1:9" ht="15.75">
      <c r="A150" s="158">
        <v>141</v>
      </c>
      <c r="B150" s="163" t="s">
        <v>755</v>
      </c>
      <c r="C150" s="65">
        <v>2015</v>
      </c>
      <c r="D150" s="65" t="s">
        <v>12</v>
      </c>
      <c r="E150" s="137">
        <v>158</v>
      </c>
      <c r="F150" s="137">
        <v>232</v>
      </c>
      <c r="G150" s="137">
        <f t="shared" si="5"/>
        <v>36656</v>
      </c>
      <c r="H150" s="137">
        <v>232</v>
      </c>
      <c r="I150" s="136">
        <f t="shared" si="6"/>
        <v>36656</v>
      </c>
    </row>
    <row r="151" spans="1:9" ht="15.75">
      <c r="A151" s="136">
        <v>142</v>
      </c>
      <c r="B151" s="163" t="s">
        <v>837</v>
      </c>
      <c r="C151" s="65">
        <v>2015</v>
      </c>
      <c r="D151" s="65" t="s">
        <v>12</v>
      </c>
      <c r="E151" s="137">
        <v>50000</v>
      </c>
      <c r="F151" s="137">
        <v>1</v>
      </c>
      <c r="G151" s="137">
        <f t="shared" si="5"/>
        <v>50000</v>
      </c>
      <c r="H151" s="137">
        <v>1</v>
      </c>
      <c r="I151" s="136">
        <f t="shared" si="6"/>
        <v>50000</v>
      </c>
    </row>
    <row r="152" spans="1:9" ht="15.75">
      <c r="A152" s="136">
        <v>143</v>
      </c>
      <c r="B152" s="163" t="s">
        <v>838</v>
      </c>
      <c r="C152" s="65">
        <v>2015</v>
      </c>
      <c r="D152" s="65" t="s">
        <v>12</v>
      </c>
      <c r="E152" s="137">
        <v>790</v>
      </c>
      <c r="F152" s="137">
        <v>18</v>
      </c>
      <c r="G152" s="137">
        <f t="shared" si="5"/>
        <v>14220</v>
      </c>
      <c r="H152" s="137">
        <v>18</v>
      </c>
      <c r="I152" s="136">
        <f t="shared" si="6"/>
        <v>14220</v>
      </c>
    </row>
    <row r="153" spans="1:9" ht="15.75">
      <c r="A153" s="136">
        <v>144</v>
      </c>
      <c r="B153" s="163" t="s">
        <v>839</v>
      </c>
      <c r="C153" s="65">
        <v>2015</v>
      </c>
      <c r="D153" s="65" t="s">
        <v>12</v>
      </c>
      <c r="E153" s="137">
        <v>1343</v>
      </c>
      <c r="F153" s="137">
        <v>3</v>
      </c>
      <c r="G153" s="137">
        <f t="shared" si="5"/>
        <v>4029</v>
      </c>
      <c r="H153" s="137">
        <v>3</v>
      </c>
      <c r="I153" s="136">
        <f t="shared" si="6"/>
        <v>4029</v>
      </c>
    </row>
    <row r="154" spans="1:9" ht="15.75">
      <c r="A154" s="158">
        <v>145</v>
      </c>
      <c r="B154" s="163" t="s">
        <v>840</v>
      </c>
      <c r="C154" s="65">
        <v>2015</v>
      </c>
      <c r="D154" s="65" t="s">
        <v>12</v>
      </c>
      <c r="E154" s="137">
        <v>277</v>
      </c>
      <c r="F154" s="137">
        <v>6</v>
      </c>
      <c r="G154" s="137">
        <f t="shared" si="5"/>
        <v>1662</v>
      </c>
      <c r="H154" s="137">
        <v>6</v>
      </c>
      <c r="I154" s="136">
        <f t="shared" si="6"/>
        <v>1662</v>
      </c>
    </row>
    <row r="155" spans="1:9" ht="15.75">
      <c r="A155" s="136">
        <v>146</v>
      </c>
      <c r="B155" s="163" t="s">
        <v>841</v>
      </c>
      <c r="C155" s="65">
        <v>2015</v>
      </c>
      <c r="D155" s="65" t="s">
        <v>12</v>
      </c>
      <c r="E155" s="137">
        <v>1350</v>
      </c>
      <c r="F155" s="137">
        <v>1</v>
      </c>
      <c r="G155" s="137">
        <f t="shared" si="5"/>
        <v>1350</v>
      </c>
      <c r="H155" s="137">
        <v>1</v>
      </c>
      <c r="I155" s="136">
        <f t="shared" si="6"/>
        <v>1350</v>
      </c>
    </row>
    <row r="156" spans="1:9" ht="15.75">
      <c r="A156" s="158">
        <v>147</v>
      </c>
      <c r="B156" s="163" t="s">
        <v>842</v>
      </c>
      <c r="C156" s="65">
        <v>2015</v>
      </c>
      <c r="D156" s="65" t="s">
        <v>12</v>
      </c>
      <c r="E156" s="137">
        <v>1580</v>
      </c>
      <c r="F156" s="137">
        <v>2</v>
      </c>
      <c r="G156" s="137">
        <f t="shared" si="5"/>
        <v>3160</v>
      </c>
      <c r="H156" s="137">
        <v>2</v>
      </c>
      <c r="I156" s="136">
        <f t="shared" si="6"/>
        <v>3160</v>
      </c>
    </row>
    <row r="157" spans="1:9" ht="15.75">
      <c r="A157" s="136">
        <v>148</v>
      </c>
      <c r="B157" s="163" t="s">
        <v>842</v>
      </c>
      <c r="C157" s="65">
        <v>2015</v>
      </c>
      <c r="D157" s="65" t="s">
        <v>12</v>
      </c>
      <c r="E157" s="137">
        <v>2765</v>
      </c>
      <c r="F157" s="137">
        <v>2</v>
      </c>
      <c r="G157" s="137">
        <f t="shared" si="5"/>
        <v>5530</v>
      </c>
      <c r="H157" s="137">
        <v>2</v>
      </c>
      <c r="I157" s="136">
        <f t="shared" si="6"/>
        <v>5530</v>
      </c>
    </row>
    <row r="158" spans="1:9" ht="15.75">
      <c r="A158" s="158">
        <v>149</v>
      </c>
      <c r="B158" s="163" t="s">
        <v>843</v>
      </c>
      <c r="C158" s="65">
        <v>2015</v>
      </c>
      <c r="D158" s="65" t="s">
        <v>12</v>
      </c>
      <c r="E158" s="137">
        <v>553</v>
      </c>
      <c r="F158" s="137">
        <v>2</v>
      </c>
      <c r="G158" s="137">
        <f t="shared" si="5"/>
        <v>1106</v>
      </c>
      <c r="H158" s="137">
        <v>2</v>
      </c>
      <c r="I158" s="136">
        <f t="shared" si="6"/>
        <v>1106</v>
      </c>
    </row>
    <row r="159" spans="1:9" ht="15.75">
      <c r="A159" s="158">
        <v>150</v>
      </c>
      <c r="B159" s="163" t="s">
        <v>844</v>
      </c>
      <c r="C159" s="65">
        <v>2015</v>
      </c>
      <c r="D159" s="65" t="s">
        <v>12</v>
      </c>
      <c r="E159" s="137">
        <v>600</v>
      </c>
      <c r="F159" s="137">
        <v>12</v>
      </c>
      <c r="G159" s="137">
        <f t="shared" si="5"/>
        <v>7200</v>
      </c>
      <c r="H159" s="137">
        <v>12</v>
      </c>
      <c r="I159" s="136">
        <f t="shared" si="6"/>
        <v>7200</v>
      </c>
    </row>
    <row r="160" spans="1:9" ht="15.75">
      <c r="A160" s="136">
        <v>151</v>
      </c>
      <c r="B160" s="163" t="s">
        <v>845</v>
      </c>
      <c r="C160" s="65">
        <v>2015</v>
      </c>
      <c r="D160" s="65" t="s">
        <v>12</v>
      </c>
      <c r="E160" s="137">
        <v>4345</v>
      </c>
      <c r="F160" s="137">
        <v>1</v>
      </c>
      <c r="G160" s="137">
        <f t="shared" si="5"/>
        <v>4345</v>
      </c>
      <c r="H160" s="137">
        <v>1</v>
      </c>
      <c r="I160" s="136">
        <f t="shared" si="6"/>
        <v>4345</v>
      </c>
    </row>
    <row r="161" spans="1:9" ht="15.75">
      <c r="A161" s="158">
        <v>152</v>
      </c>
      <c r="B161" s="163" t="s">
        <v>846</v>
      </c>
      <c r="C161" s="65">
        <v>2015</v>
      </c>
      <c r="D161" s="65" t="s">
        <v>12</v>
      </c>
      <c r="E161" s="137">
        <v>790</v>
      </c>
      <c r="F161" s="137">
        <v>1</v>
      </c>
      <c r="G161" s="137">
        <f t="shared" si="5"/>
        <v>790</v>
      </c>
      <c r="H161" s="137">
        <v>1</v>
      </c>
      <c r="I161" s="136">
        <f t="shared" si="6"/>
        <v>790</v>
      </c>
    </row>
    <row r="162" spans="1:9" ht="15.75">
      <c r="A162" s="136">
        <v>153</v>
      </c>
      <c r="B162" s="163" t="s">
        <v>847</v>
      </c>
      <c r="C162" s="65">
        <v>2015</v>
      </c>
      <c r="D162" s="65" t="s">
        <v>12</v>
      </c>
      <c r="E162" s="137">
        <v>4740</v>
      </c>
      <c r="F162" s="137">
        <v>8</v>
      </c>
      <c r="G162" s="137">
        <f t="shared" si="5"/>
        <v>37920</v>
      </c>
      <c r="H162" s="137">
        <v>8</v>
      </c>
      <c r="I162" s="136">
        <f t="shared" si="6"/>
        <v>37920</v>
      </c>
    </row>
    <row r="163" spans="1:9" ht="15.75">
      <c r="A163" s="158">
        <v>154</v>
      </c>
      <c r="B163" s="163" t="s">
        <v>848</v>
      </c>
      <c r="C163" s="65">
        <v>2015</v>
      </c>
      <c r="D163" s="65" t="s">
        <v>12</v>
      </c>
      <c r="E163" s="137">
        <v>13825</v>
      </c>
      <c r="F163" s="137">
        <v>2</v>
      </c>
      <c r="G163" s="137">
        <f t="shared" si="5"/>
        <v>27650</v>
      </c>
      <c r="H163" s="137">
        <v>2</v>
      </c>
      <c r="I163" s="136">
        <f t="shared" si="6"/>
        <v>27650</v>
      </c>
    </row>
    <row r="164" spans="1:9" ht="15.75">
      <c r="A164" s="136">
        <v>155</v>
      </c>
      <c r="B164" s="163" t="s">
        <v>849</v>
      </c>
      <c r="C164" s="65">
        <v>2015</v>
      </c>
      <c r="D164" s="65" t="s">
        <v>12</v>
      </c>
      <c r="E164" s="137">
        <v>18170</v>
      </c>
      <c r="F164" s="137">
        <v>2</v>
      </c>
      <c r="G164" s="137">
        <f t="shared" si="5"/>
        <v>36340</v>
      </c>
      <c r="H164" s="137">
        <v>2</v>
      </c>
      <c r="I164" s="136">
        <f t="shared" si="6"/>
        <v>36340</v>
      </c>
    </row>
    <row r="165" spans="1:9" ht="15.75">
      <c r="A165" s="136">
        <v>156</v>
      </c>
      <c r="B165" s="163" t="s">
        <v>850</v>
      </c>
      <c r="C165" s="65">
        <v>2015</v>
      </c>
      <c r="D165" s="65" t="s">
        <v>12</v>
      </c>
      <c r="E165" s="137">
        <v>4345</v>
      </c>
      <c r="F165" s="137">
        <v>1</v>
      </c>
      <c r="G165" s="137">
        <v>4345</v>
      </c>
      <c r="H165" s="137">
        <v>1</v>
      </c>
      <c r="I165" s="136">
        <f t="shared" si="6"/>
        <v>4345</v>
      </c>
    </row>
    <row r="166" spans="1:9" ht="15.75">
      <c r="A166" s="158">
        <v>157</v>
      </c>
      <c r="B166" s="163" t="s">
        <v>851</v>
      </c>
      <c r="C166" s="65">
        <v>2015</v>
      </c>
      <c r="D166" s="65" t="s">
        <v>12</v>
      </c>
      <c r="E166" s="137">
        <v>632</v>
      </c>
      <c r="F166" s="137">
        <v>2</v>
      </c>
      <c r="G166" s="137">
        <f t="shared" si="5"/>
        <v>1264</v>
      </c>
      <c r="H166" s="137">
        <v>2</v>
      </c>
      <c r="I166" s="136">
        <f t="shared" si="6"/>
        <v>1264</v>
      </c>
    </row>
    <row r="167" spans="1:9" ht="15.75">
      <c r="A167" s="136">
        <v>158</v>
      </c>
      <c r="B167" s="163" t="s">
        <v>776</v>
      </c>
      <c r="C167" s="65">
        <v>2015</v>
      </c>
      <c r="D167" s="65" t="s">
        <v>12</v>
      </c>
      <c r="E167" s="137">
        <v>632</v>
      </c>
      <c r="F167" s="137">
        <v>4</v>
      </c>
      <c r="G167" s="137">
        <f t="shared" si="5"/>
        <v>2528</v>
      </c>
      <c r="H167" s="137">
        <v>4</v>
      </c>
      <c r="I167" s="136">
        <f t="shared" si="6"/>
        <v>2528</v>
      </c>
    </row>
    <row r="168" spans="1:9" ht="15.75">
      <c r="A168" s="158">
        <v>159</v>
      </c>
      <c r="B168" s="163" t="s">
        <v>852</v>
      </c>
      <c r="C168" s="65">
        <v>2015</v>
      </c>
      <c r="D168" s="65" t="s">
        <v>12</v>
      </c>
      <c r="E168" s="137">
        <v>790</v>
      </c>
      <c r="F168" s="137">
        <v>2</v>
      </c>
      <c r="G168" s="137">
        <f t="shared" si="5"/>
        <v>1580</v>
      </c>
      <c r="H168" s="137">
        <v>2</v>
      </c>
      <c r="I168" s="136">
        <f t="shared" si="6"/>
        <v>1580</v>
      </c>
    </row>
    <row r="169" spans="1:9" ht="15.75">
      <c r="A169" s="136">
        <v>160</v>
      </c>
      <c r="B169" s="163" t="s">
        <v>192</v>
      </c>
      <c r="C169" s="65">
        <v>2015</v>
      </c>
      <c r="D169" s="65" t="s">
        <v>12</v>
      </c>
      <c r="E169" s="137">
        <v>2370</v>
      </c>
      <c r="F169" s="137">
        <v>1</v>
      </c>
      <c r="G169" s="137">
        <f t="shared" si="5"/>
        <v>2370</v>
      </c>
      <c r="H169" s="137">
        <v>1</v>
      </c>
      <c r="I169" s="136">
        <f t="shared" si="6"/>
        <v>2370</v>
      </c>
    </row>
    <row r="170" spans="1:9" ht="15.75">
      <c r="A170" s="158">
        <v>161</v>
      </c>
      <c r="B170" s="163" t="s">
        <v>154</v>
      </c>
      <c r="C170" s="65">
        <v>2015</v>
      </c>
      <c r="D170" s="65" t="s">
        <v>12</v>
      </c>
      <c r="E170" s="137">
        <v>34760</v>
      </c>
      <c r="F170" s="137">
        <v>2</v>
      </c>
      <c r="G170" s="137">
        <f t="shared" si="5"/>
        <v>69520</v>
      </c>
      <c r="H170" s="137">
        <v>2</v>
      </c>
      <c r="I170" s="136">
        <f t="shared" si="6"/>
        <v>69520</v>
      </c>
    </row>
    <row r="171" spans="1:9" ht="15.75">
      <c r="A171" s="136">
        <v>162</v>
      </c>
      <c r="B171" s="163" t="s">
        <v>853</v>
      </c>
      <c r="C171" s="65">
        <v>2015</v>
      </c>
      <c r="D171" s="65" t="s">
        <v>12</v>
      </c>
      <c r="E171" s="137">
        <v>1185</v>
      </c>
      <c r="F171" s="137">
        <v>1</v>
      </c>
      <c r="G171" s="137">
        <f t="shared" si="5"/>
        <v>1185</v>
      </c>
      <c r="H171" s="137">
        <v>1</v>
      </c>
      <c r="I171" s="136">
        <f t="shared" si="6"/>
        <v>1185</v>
      </c>
    </row>
    <row r="172" spans="1:9" ht="31.5">
      <c r="A172" s="158">
        <v>163</v>
      </c>
      <c r="B172" s="163" t="s">
        <v>854</v>
      </c>
      <c r="C172" s="65">
        <v>2015</v>
      </c>
      <c r="D172" s="65" t="s">
        <v>12</v>
      </c>
      <c r="E172" s="137">
        <v>135880</v>
      </c>
      <c r="F172" s="137">
        <v>1</v>
      </c>
      <c r="G172" s="137">
        <f t="shared" si="5"/>
        <v>135880</v>
      </c>
      <c r="H172" s="137">
        <v>1</v>
      </c>
      <c r="I172" s="136">
        <f t="shared" si="6"/>
        <v>135880</v>
      </c>
    </row>
    <row r="173" spans="1:9" ht="31.5">
      <c r="A173" s="136">
        <v>164</v>
      </c>
      <c r="B173" s="163" t="s">
        <v>244</v>
      </c>
      <c r="C173" s="65">
        <v>2015</v>
      </c>
      <c r="D173" s="65" t="s">
        <v>12</v>
      </c>
      <c r="E173" s="137">
        <v>12000</v>
      </c>
      <c r="F173" s="137">
        <v>1</v>
      </c>
      <c r="G173" s="137">
        <f t="shared" si="5"/>
        <v>12000</v>
      </c>
      <c r="H173" s="137">
        <v>1</v>
      </c>
      <c r="I173" s="136">
        <f t="shared" si="6"/>
        <v>12000</v>
      </c>
    </row>
    <row r="174" spans="1:9" ht="15.75">
      <c r="A174" s="158">
        <v>165</v>
      </c>
      <c r="B174" s="163" t="s">
        <v>855</v>
      </c>
      <c r="C174" s="65">
        <v>2015</v>
      </c>
      <c r="D174" s="65" t="s">
        <v>12</v>
      </c>
      <c r="E174" s="137">
        <v>11850</v>
      </c>
      <c r="F174" s="137">
        <v>1</v>
      </c>
      <c r="G174" s="137">
        <f t="shared" si="5"/>
        <v>11850</v>
      </c>
      <c r="H174" s="137">
        <v>1</v>
      </c>
      <c r="I174" s="136">
        <f t="shared" si="6"/>
        <v>11850</v>
      </c>
    </row>
    <row r="175" spans="1:9" ht="31.5">
      <c r="A175" s="158">
        <v>166</v>
      </c>
      <c r="B175" s="163" t="s">
        <v>856</v>
      </c>
      <c r="C175" s="65">
        <v>2015</v>
      </c>
      <c r="D175" s="65" t="s">
        <v>12</v>
      </c>
      <c r="E175" s="137">
        <v>244900</v>
      </c>
      <c r="F175" s="137">
        <v>2</v>
      </c>
      <c r="G175" s="137">
        <f t="shared" si="5"/>
        <v>489800</v>
      </c>
      <c r="H175" s="137">
        <v>2</v>
      </c>
      <c r="I175" s="136">
        <f t="shared" si="6"/>
        <v>489800</v>
      </c>
    </row>
    <row r="176" spans="1:9" ht="31.5">
      <c r="A176" s="136">
        <v>167</v>
      </c>
      <c r="B176" s="163" t="s">
        <v>856</v>
      </c>
      <c r="C176" s="65">
        <v>2015</v>
      </c>
      <c r="D176" s="65" t="s">
        <v>12</v>
      </c>
      <c r="E176" s="137">
        <v>173800</v>
      </c>
      <c r="F176" s="137">
        <v>1</v>
      </c>
      <c r="G176" s="137">
        <f t="shared" si="5"/>
        <v>173800</v>
      </c>
      <c r="H176" s="137">
        <v>1</v>
      </c>
      <c r="I176" s="136">
        <f t="shared" si="6"/>
        <v>173800</v>
      </c>
    </row>
    <row r="177" spans="1:9" ht="15.75">
      <c r="A177" s="158">
        <v>168</v>
      </c>
      <c r="B177" s="163" t="s">
        <v>857</v>
      </c>
      <c r="C177" s="65">
        <v>2015</v>
      </c>
      <c r="D177" s="65" t="s">
        <v>12</v>
      </c>
      <c r="E177" s="137">
        <v>97500</v>
      </c>
      <c r="F177" s="137">
        <v>1</v>
      </c>
      <c r="G177" s="137">
        <f t="shared" si="5"/>
        <v>97500</v>
      </c>
      <c r="H177" s="137">
        <v>1</v>
      </c>
      <c r="I177" s="136">
        <f t="shared" si="6"/>
        <v>97500</v>
      </c>
    </row>
    <row r="178" spans="1:9" ht="15.75">
      <c r="A178" s="136">
        <v>169</v>
      </c>
      <c r="B178" s="163" t="s">
        <v>858</v>
      </c>
      <c r="C178" s="65">
        <v>2015</v>
      </c>
      <c r="D178" s="65" t="s">
        <v>12</v>
      </c>
      <c r="E178" s="137">
        <v>30000</v>
      </c>
      <c r="F178" s="137">
        <v>2</v>
      </c>
      <c r="G178" s="137">
        <f t="shared" si="5"/>
        <v>60000</v>
      </c>
      <c r="H178" s="137">
        <v>2</v>
      </c>
      <c r="I178" s="136">
        <f t="shared" si="6"/>
        <v>60000</v>
      </c>
    </row>
    <row r="179" spans="1:9" ht="15.75">
      <c r="A179" s="158">
        <v>170</v>
      </c>
      <c r="B179" s="163" t="s">
        <v>859</v>
      </c>
      <c r="C179" s="65">
        <v>2015</v>
      </c>
      <c r="D179" s="65" t="s">
        <v>12</v>
      </c>
      <c r="E179" s="137">
        <v>75050</v>
      </c>
      <c r="F179" s="137">
        <v>1</v>
      </c>
      <c r="G179" s="137">
        <f t="shared" si="5"/>
        <v>75050</v>
      </c>
      <c r="H179" s="137">
        <v>1</v>
      </c>
      <c r="I179" s="136">
        <f t="shared" si="6"/>
        <v>75050</v>
      </c>
    </row>
    <row r="180" spans="1:9" ht="15.75">
      <c r="A180" s="158">
        <v>171</v>
      </c>
      <c r="B180" s="164" t="s">
        <v>860</v>
      </c>
      <c r="C180" s="65">
        <v>2016</v>
      </c>
      <c r="D180" s="65" t="s">
        <v>12</v>
      </c>
      <c r="E180" s="137">
        <v>1106</v>
      </c>
      <c r="F180" s="137">
        <v>3</v>
      </c>
      <c r="G180" s="137">
        <f t="shared" si="5"/>
        <v>3318</v>
      </c>
      <c r="H180" s="137">
        <v>3</v>
      </c>
      <c r="I180" s="136">
        <f t="shared" si="6"/>
        <v>3318</v>
      </c>
    </row>
    <row r="181" spans="1:9" ht="15.75">
      <c r="A181" s="158">
        <v>172</v>
      </c>
      <c r="B181" s="164" t="s">
        <v>861</v>
      </c>
      <c r="C181" s="65">
        <v>2016</v>
      </c>
      <c r="D181" s="65" t="s">
        <v>12</v>
      </c>
      <c r="E181" s="137">
        <v>909</v>
      </c>
      <c r="F181" s="137">
        <v>4</v>
      </c>
      <c r="G181" s="137">
        <f t="shared" si="5"/>
        <v>3636</v>
      </c>
      <c r="H181" s="137">
        <v>4</v>
      </c>
      <c r="I181" s="136">
        <f t="shared" si="6"/>
        <v>3636</v>
      </c>
    </row>
    <row r="182" spans="1:9" ht="15.75">
      <c r="A182" s="158">
        <v>173</v>
      </c>
      <c r="B182" s="164" t="s">
        <v>862</v>
      </c>
      <c r="C182" s="65">
        <v>2016</v>
      </c>
      <c r="D182" s="65" t="s">
        <v>12</v>
      </c>
      <c r="E182" s="137">
        <v>988</v>
      </c>
      <c r="F182" s="137">
        <v>4</v>
      </c>
      <c r="G182" s="137">
        <f t="shared" si="5"/>
        <v>3952</v>
      </c>
      <c r="H182" s="137">
        <v>4</v>
      </c>
      <c r="I182" s="136">
        <f t="shared" si="6"/>
        <v>3952</v>
      </c>
    </row>
    <row r="183" spans="1:9" ht="15.75">
      <c r="A183" s="158">
        <v>174</v>
      </c>
      <c r="B183" s="164" t="s">
        <v>863</v>
      </c>
      <c r="C183" s="65">
        <v>2016</v>
      </c>
      <c r="D183" s="65" t="s">
        <v>12</v>
      </c>
      <c r="E183" s="137">
        <v>3840</v>
      </c>
      <c r="F183" s="137">
        <v>2</v>
      </c>
      <c r="G183" s="137">
        <f t="shared" si="5"/>
        <v>7680</v>
      </c>
      <c r="H183" s="137">
        <v>2</v>
      </c>
      <c r="I183" s="136">
        <f t="shared" si="6"/>
        <v>7680</v>
      </c>
    </row>
    <row r="184" spans="1:9" ht="15.75">
      <c r="A184" s="158">
        <v>175</v>
      </c>
      <c r="B184" s="164" t="s">
        <v>864</v>
      </c>
      <c r="C184" s="65">
        <v>2016</v>
      </c>
      <c r="D184" s="65" t="s">
        <v>12</v>
      </c>
      <c r="E184" s="137">
        <v>27650</v>
      </c>
      <c r="F184" s="137">
        <v>1</v>
      </c>
      <c r="G184" s="137">
        <f t="shared" si="5"/>
        <v>27650</v>
      </c>
      <c r="H184" s="137">
        <v>1</v>
      </c>
      <c r="I184" s="136">
        <f t="shared" si="6"/>
        <v>27650</v>
      </c>
    </row>
    <row r="185" spans="1:9" ht="15.75">
      <c r="A185" s="158">
        <v>176</v>
      </c>
      <c r="B185" s="164" t="s">
        <v>865</v>
      </c>
      <c r="C185" s="65">
        <v>2016</v>
      </c>
      <c r="D185" s="65" t="s">
        <v>12</v>
      </c>
      <c r="E185" s="137">
        <v>4187</v>
      </c>
      <c r="F185" s="137">
        <v>52</v>
      </c>
      <c r="G185" s="137">
        <f t="shared" si="5"/>
        <v>217724</v>
      </c>
      <c r="H185" s="137">
        <v>52</v>
      </c>
      <c r="I185" s="136">
        <f t="shared" si="6"/>
        <v>217724</v>
      </c>
    </row>
    <row r="186" spans="1:9" ht="15.75">
      <c r="A186" s="158">
        <v>177</v>
      </c>
      <c r="B186" s="164" t="s">
        <v>866</v>
      </c>
      <c r="C186" s="65">
        <v>2016</v>
      </c>
      <c r="D186" s="65" t="s">
        <v>12</v>
      </c>
      <c r="E186" s="137">
        <v>4819</v>
      </c>
      <c r="F186" s="137">
        <v>4</v>
      </c>
      <c r="G186" s="137">
        <f t="shared" si="5"/>
        <v>19276</v>
      </c>
      <c r="H186" s="137">
        <v>4</v>
      </c>
      <c r="I186" s="136">
        <f t="shared" si="6"/>
        <v>19276</v>
      </c>
    </row>
    <row r="187" spans="1:9" ht="15.75">
      <c r="A187" s="158">
        <v>178</v>
      </c>
      <c r="B187" s="164" t="s">
        <v>176</v>
      </c>
      <c r="C187" s="65">
        <v>2016</v>
      </c>
      <c r="D187" s="65" t="s">
        <v>12</v>
      </c>
      <c r="E187" s="137">
        <v>9480</v>
      </c>
      <c r="F187" s="137">
        <v>6</v>
      </c>
      <c r="G187" s="137">
        <v>56880</v>
      </c>
      <c r="H187" s="137">
        <v>6</v>
      </c>
      <c r="I187" s="136">
        <f t="shared" si="6"/>
        <v>56880</v>
      </c>
    </row>
    <row r="188" spans="1:9" ht="15.75">
      <c r="A188" s="158">
        <v>179</v>
      </c>
      <c r="B188" s="164" t="s">
        <v>867</v>
      </c>
      <c r="C188" s="65">
        <v>2016</v>
      </c>
      <c r="D188" s="65" t="s">
        <v>12</v>
      </c>
      <c r="E188" s="137">
        <v>30000</v>
      </c>
      <c r="F188" s="137">
        <v>1</v>
      </c>
      <c r="G188" s="137">
        <v>30000</v>
      </c>
      <c r="H188" s="137">
        <v>1</v>
      </c>
      <c r="I188" s="136">
        <f t="shared" si="6"/>
        <v>30000</v>
      </c>
    </row>
    <row r="189" spans="1:9" ht="31.5">
      <c r="A189" s="158">
        <v>180</v>
      </c>
      <c r="B189" s="164" t="s">
        <v>868</v>
      </c>
      <c r="C189" s="65">
        <v>2017</v>
      </c>
      <c r="D189" s="65" t="s">
        <v>12</v>
      </c>
      <c r="E189" s="137">
        <v>109810</v>
      </c>
      <c r="F189" s="137">
        <v>1</v>
      </c>
      <c r="G189" s="137">
        <v>109810</v>
      </c>
      <c r="H189" s="137">
        <v>1</v>
      </c>
      <c r="I189" s="136">
        <v>109810</v>
      </c>
    </row>
    <row r="190" spans="1:9" ht="15.75">
      <c r="A190" s="158">
        <v>181</v>
      </c>
      <c r="B190" s="164" t="s">
        <v>869</v>
      </c>
      <c r="C190" s="65">
        <v>2017</v>
      </c>
      <c r="D190" s="65" t="s">
        <v>12</v>
      </c>
      <c r="E190" s="137">
        <v>416</v>
      </c>
      <c r="F190" s="137">
        <v>2</v>
      </c>
      <c r="G190" s="137">
        <v>832</v>
      </c>
      <c r="H190" s="137">
        <v>2</v>
      </c>
      <c r="I190" s="136">
        <v>832</v>
      </c>
    </row>
    <row r="191" spans="1:9" ht="15.75">
      <c r="A191" s="158">
        <v>182</v>
      </c>
      <c r="B191" s="164" t="s">
        <v>870</v>
      </c>
      <c r="C191" s="65">
        <v>2017</v>
      </c>
      <c r="D191" s="65" t="s">
        <v>12</v>
      </c>
      <c r="E191" s="137">
        <v>192</v>
      </c>
      <c r="F191" s="137">
        <v>4</v>
      </c>
      <c r="G191" s="137">
        <v>768</v>
      </c>
      <c r="H191" s="137">
        <v>4</v>
      </c>
      <c r="I191" s="136">
        <v>768</v>
      </c>
    </row>
    <row r="192" spans="1:9" ht="15.75">
      <c r="A192" s="158">
        <v>183</v>
      </c>
      <c r="B192" s="164" t="s">
        <v>871</v>
      </c>
      <c r="C192" s="65">
        <v>2017</v>
      </c>
      <c r="D192" s="65" t="s">
        <v>12</v>
      </c>
      <c r="E192" s="137">
        <v>1975</v>
      </c>
      <c r="F192" s="137">
        <v>1</v>
      </c>
      <c r="G192" s="137">
        <v>1975</v>
      </c>
      <c r="H192" s="137">
        <v>1</v>
      </c>
      <c r="I192" s="136">
        <v>1975</v>
      </c>
    </row>
    <row r="193" spans="1:9" ht="15.75">
      <c r="A193" s="158">
        <v>184</v>
      </c>
      <c r="B193" s="164" t="s">
        <v>760</v>
      </c>
      <c r="C193" s="65">
        <v>2017</v>
      </c>
      <c r="D193" s="65" t="s">
        <v>761</v>
      </c>
      <c r="E193" s="137">
        <v>2252</v>
      </c>
      <c r="F193" s="137" t="s">
        <v>872</v>
      </c>
      <c r="G193" s="137">
        <v>78820</v>
      </c>
      <c r="H193" s="137" t="s">
        <v>872</v>
      </c>
      <c r="I193" s="136">
        <v>78820</v>
      </c>
    </row>
    <row r="194" spans="1:9" ht="15.75">
      <c r="A194" s="158">
        <v>185</v>
      </c>
      <c r="B194" s="164" t="s">
        <v>873</v>
      </c>
      <c r="C194" s="65">
        <v>2017</v>
      </c>
      <c r="D194" s="65" t="s">
        <v>761</v>
      </c>
      <c r="E194" s="137">
        <v>198</v>
      </c>
      <c r="F194" s="137" t="s">
        <v>874</v>
      </c>
      <c r="G194" s="137">
        <v>7920</v>
      </c>
      <c r="H194" s="137" t="s">
        <v>874</v>
      </c>
      <c r="I194" s="136">
        <v>7920</v>
      </c>
    </row>
    <row r="195" spans="1:9" ht="15.75">
      <c r="A195" s="158">
        <v>186</v>
      </c>
      <c r="B195" s="164" t="s">
        <v>875</v>
      </c>
      <c r="C195" s="65">
        <v>2017</v>
      </c>
      <c r="D195" s="65" t="s">
        <v>761</v>
      </c>
      <c r="E195" s="137">
        <v>158</v>
      </c>
      <c r="F195" s="137">
        <v>100</v>
      </c>
      <c r="G195" s="137">
        <v>15800</v>
      </c>
      <c r="H195" s="137">
        <v>100</v>
      </c>
      <c r="I195" s="136">
        <v>15800</v>
      </c>
    </row>
    <row r="196" spans="1:9" ht="15.75">
      <c r="A196" s="158">
        <v>187</v>
      </c>
      <c r="B196" s="164" t="s">
        <v>876</v>
      </c>
      <c r="C196" s="65">
        <v>2017</v>
      </c>
      <c r="D196" s="65" t="s">
        <v>12</v>
      </c>
      <c r="E196" s="137">
        <v>25280</v>
      </c>
      <c r="F196" s="137">
        <v>1</v>
      </c>
      <c r="G196" s="137">
        <v>25280</v>
      </c>
      <c r="H196" s="137">
        <v>1</v>
      </c>
      <c r="I196" s="136">
        <v>25280</v>
      </c>
    </row>
    <row r="197" spans="1:9" ht="15.75">
      <c r="A197" s="158">
        <v>188</v>
      </c>
      <c r="B197" s="164" t="s">
        <v>861</v>
      </c>
      <c r="C197" s="65">
        <v>2017</v>
      </c>
      <c r="D197" s="65" t="s">
        <v>12</v>
      </c>
      <c r="E197" s="137">
        <v>909</v>
      </c>
      <c r="F197" s="137">
        <v>4</v>
      </c>
      <c r="G197" s="137">
        <v>3636</v>
      </c>
      <c r="H197" s="137">
        <v>4</v>
      </c>
      <c r="I197" s="136">
        <v>3636</v>
      </c>
    </row>
    <row r="198" spans="1:9" ht="15.75">
      <c r="A198" s="158">
        <v>189</v>
      </c>
      <c r="B198" s="164" t="s">
        <v>877</v>
      </c>
      <c r="C198" s="65">
        <v>2017</v>
      </c>
      <c r="D198" s="65" t="s">
        <v>12</v>
      </c>
      <c r="E198" s="137">
        <v>2449</v>
      </c>
      <c r="F198" s="137">
        <v>1</v>
      </c>
      <c r="G198" s="137">
        <v>2449</v>
      </c>
      <c r="H198" s="137">
        <v>1</v>
      </c>
      <c r="I198" s="136">
        <v>2449</v>
      </c>
    </row>
    <row r="199" spans="1:9" ht="15.75">
      <c r="A199" s="158">
        <v>190</v>
      </c>
      <c r="B199" s="164" t="s">
        <v>878</v>
      </c>
      <c r="C199" s="65">
        <v>2017</v>
      </c>
      <c r="D199" s="65" t="s">
        <v>12</v>
      </c>
      <c r="E199" s="137">
        <v>1264</v>
      </c>
      <c r="F199" s="137">
        <v>6</v>
      </c>
      <c r="G199" s="137">
        <v>7584</v>
      </c>
      <c r="H199" s="137">
        <v>6</v>
      </c>
      <c r="I199" s="136">
        <v>7584</v>
      </c>
    </row>
    <row r="200" spans="1:9" ht="15.75">
      <c r="A200" s="158">
        <v>191</v>
      </c>
      <c r="B200" s="164" t="s">
        <v>879</v>
      </c>
      <c r="C200" s="65">
        <v>2017</v>
      </c>
      <c r="D200" s="65" t="s">
        <v>12</v>
      </c>
      <c r="E200" s="137">
        <v>948</v>
      </c>
      <c r="F200" s="137">
        <v>5</v>
      </c>
      <c r="G200" s="137">
        <v>4740</v>
      </c>
      <c r="H200" s="137">
        <v>5</v>
      </c>
      <c r="I200" s="136">
        <v>4740</v>
      </c>
    </row>
    <row r="201" spans="1:9" ht="31.5">
      <c r="A201" s="158">
        <v>192</v>
      </c>
      <c r="B201" s="164" t="s">
        <v>880</v>
      </c>
      <c r="C201" s="65">
        <v>2018</v>
      </c>
      <c r="D201" s="65" t="s">
        <v>12</v>
      </c>
      <c r="E201" s="137">
        <v>88350</v>
      </c>
      <c r="F201" s="137">
        <v>1</v>
      </c>
      <c r="G201" s="137">
        <v>88350</v>
      </c>
      <c r="H201" s="137">
        <v>1</v>
      </c>
      <c r="I201" s="136">
        <v>88350</v>
      </c>
    </row>
    <row r="202" spans="1:9" ht="31.5">
      <c r="A202" s="158">
        <v>193</v>
      </c>
      <c r="B202" s="164" t="s">
        <v>881</v>
      </c>
      <c r="C202" s="65">
        <v>2018</v>
      </c>
      <c r="D202" s="65" t="s">
        <v>12</v>
      </c>
      <c r="E202" s="137">
        <v>340500</v>
      </c>
      <c r="F202" s="137">
        <v>1</v>
      </c>
      <c r="G202" s="137">
        <v>340500</v>
      </c>
      <c r="H202" s="137">
        <v>1</v>
      </c>
      <c r="I202" s="136">
        <v>340500</v>
      </c>
    </row>
    <row r="203" spans="1:9" ht="31.5">
      <c r="A203" s="158">
        <v>194</v>
      </c>
      <c r="B203" s="164" t="s">
        <v>882</v>
      </c>
      <c r="C203" s="65">
        <v>2018</v>
      </c>
      <c r="D203" s="65" t="s">
        <v>12</v>
      </c>
      <c r="E203" s="137">
        <v>357000</v>
      </c>
      <c r="F203" s="137">
        <v>4</v>
      </c>
      <c r="G203" s="137">
        <v>1428000</v>
      </c>
      <c r="H203" s="137">
        <v>4</v>
      </c>
      <c r="I203" s="136">
        <v>1428000</v>
      </c>
    </row>
    <row r="204" spans="1:9" ht="15.75">
      <c r="A204" s="158">
        <v>195</v>
      </c>
      <c r="B204" s="164" t="s">
        <v>760</v>
      </c>
      <c r="C204" s="65">
        <v>2018</v>
      </c>
      <c r="D204" s="65" t="s">
        <v>363</v>
      </c>
      <c r="E204" s="137">
        <v>1900</v>
      </c>
      <c r="F204" s="137">
        <v>300</v>
      </c>
      <c r="G204" s="137">
        <v>570000</v>
      </c>
      <c r="H204" s="137">
        <v>300</v>
      </c>
      <c r="I204" s="136">
        <v>570000</v>
      </c>
    </row>
    <row r="205" spans="1:9" ht="15.75">
      <c r="A205" s="158">
        <v>196</v>
      </c>
      <c r="B205" s="164" t="s">
        <v>883</v>
      </c>
      <c r="C205" s="65">
        <v>2018</v>
      </c>
      <c r="D205" s="65" t="s">
        <v>12</v>
      </c>
      <c r="E205" s="137">
        <v>350</v>
      </c>
      <c r="F205" s="137">
        <v>260</v>
      </c>
      <c r="G205" s="137">
        <v>91000</v>
      </c>
      <c r="H205" s="137">
        <v>260</v>
      </c>
      <c r="I205" s="136">
        <v>91000</v>
      </c>
    </row>
    <row r="206" spans="1:9" ht="15.75">
      <c r="A206" s="158">
        <v>197</v>
      </c>
      <c r="B206" s="164" t="s">
        <v>884</v>
      </c>
      <c r="C206" s="65">
        <v>2018</v>
      </c>
      <c r="D206" s="65" t="s">
        <v>12</v>
      </c>
      <c r="E206" s="137">
        <v>400</v>
      </c>
      <c r="F206" s="137">
        <v>260</v>
      </c>
      <c r="G206" s="137">
        <v>104000</v>
      </c>
      <c r="H206" s="137">
        <v>260</v>
      </c>
      <c r="I206" s="136">
        <v>104000</v>
      </c>
    </row>
    <row r="207" spans="1:9" ht="15.75">
      <c r="A207" s="158">
        <v>198</v>
      </c>
      <c r="B207" s="164" t="s">
        <v>885</v>
      </c>
      <c r="C207" s="65">
        <v>2018</v>
      </c>
      <c r="D207" s="65" t="s">
        <v>12</v>
      </c>
      <c r="E207" s="137">
        <v>350</v>
      </c>
      <c r="F207" s="137">
        <v>290</v>
      </c>
      <c r="G207" s="137">
        <v>101500</v>
      </c>
      <c r="H207" s="137">
        <v>290</v>
      </c>
      <c r="I207" s="136">
        <v>101500</v>
      </c>
    </row>
    <row r="208" spans="1:9" ht="15.75">
      <c r="A208" s="158">
        <v>199</v>
      </c>
      <c r="B208" s="164" t="s">
        <v>886</v>
      </c>
      <c r="C208" s="65">
        <v>2019</v>
      </c>
      <c r="D208" s="65" t="s">
        <v>12</v>
      </c>
      <c r="E208" s="137">
        <v>8000</v>
      </c>
      <c r="F208" s="137">
        <v>9</v>
      </c>
      <c r="G208" s="137">
        <v>72000</v>
      </c>
      <c r="H208" s="137">
        <v>9</v>
      </c>
      <c r="I208" s="136">
        <v>72000</v>
      </c>
    </row>
    <row r="209" spans="1:9" ht="31.5">
      <c r="A209" s="158">
        <v>200</v>
      </c>
      <c r="B209" s="164" t="s">
        <v>887</v>
      </c>
      <c r="C209" s="65">
        <v>2019</v>
      </c>
      <c r="D209" s="65" t="s">
        <v>12</v>
      </c>
      <c r="E209" s="137">
        <v>270000</v>
      </c>
      <c r="F209" s="137">
        <v>2</v>
      </c>
      <c r="G209" s="137">
        <v>540000</v>
      </c>
      <c r="H209" s="137">
        <v>2</v>
      </c>
      <c r="I209" s="136">
        <v>540000</v>
      </c>
    </row>
    <row r="210" spans="1:9" ht="15.75">
      <c r="A210" s="158">
        <v>201</v>
      </c>
      <c r="B210" s="164" t="s">
        <v>888</v>
      </c>
      <c r="C210" s="65">
        <v>2019</v>
      </c>
      <c r="D210" s="65" t="s">
        <v>12</v>
      </c>
      <c r="E210" s="137">
        <v>850</v>
      </c>
      <c r="F210" s="137">
        <v>400</v>
      </c>
      <c r="G210" s="137">
        <v>340000</v>
      </c>
      <c r="H210" s="137">
        <v>400</v>
      </c>
      <c r="I210" s="136">
        <v>340000</v>
      </c>
    </row>
    <row r="211" spans="1:9" ht="15.75">
      <c r="A211" s="158">
        <v>202</v>
      </c>
      <c r="B211" s="164" t="s">
        <v>889</v>
      </c>
      <c r="C211" s="65">
        <v>2019</v>
      </c>
      <c r="D211" s="65" t="s">
        <v>12</v>
      </c>
      <c r="E211" s="137">
        <v>1900</v>
      </c>
      <c r="F211" s="137">
        <v>200</v>
      </c>
      <c r="G211" s="137">
        <v>380000</v>
      </c>
      <c r="H211" s="137">
        <v>200</v>
      </c>
      <c r="I211" s="136">
        <v>380000</v>
      </c>
    </row>
    <row r="212" spans="1:9" ht="15.75">
      <c r="A212" s="165">
        <v>203</v>
      </c>
      <c r="B212" s="164" t="s">
        <v>890</v>
      </c>
      <c r="C212" s="65">
        <v>2019</v>
      </c>
      <c r="D212" s="65" t="s">
        <v>12</v>
      </c>
      <c r="E212" s="137">
        <v>800</v>
      </c>
      <c r="F212" s="137">
        <v>200</v>
      </c>
      <c r="G212" s="137">
        <v>160000</v>
      </c>
      <c r="H212" s="137">
        <v>200</v>
      </c>
      <c r="I212" s="137">
        <v>160000</v>
      </c>
    </row>
    <row r="213" spans="1:9" ht="15.75">
      <c r="A213" s="165">
        <v>204</v>
      </c>
      <c r="B213" s="164" t="s">
        <v>891</v>
      </c>
      <c r="C213" s="65">
        <v>2019</v>
      </c>
      <c r="D213" s="65" t="s">
        <v>12</v>
      </c>
      <c r="E213" s="137">
        <v>300</v>
      </c>
      <c r="F213" s="137">
        <v>200</v>
      </c>
      <c r="G213" s="137">
        <v>60000</v>
      </c>
      <c r="H213" s="137">
        <v>200</v>
      </c>
      <c r="I213" s="137">
        <v>60000</v>
      </c>
    </row>
    <row r="214" spans="1:9" ht="15.75">
      <c r="A214" s="165">
        <v>205</v>
      </c>
      <c r="B214" s="164" t="s">
        <v>892</v>
      </c>
      <c r="C214" s="65">
        <v>2020</v>
      </c>
      <c r="D214" s="65" t="s">
        <v>12</v>
      </c>
      <c r="E214" s="137">
        <v>9500</v>
      </c>
      <c r="F214" s="137">
        <v>4</v>
      </c>
      <c r="G214" s="137">
        <v>38000</v>
      </c>
      <c r="H214" s="137">
        <v>4</v>
      </c>
      <c r="I214" s="137">
        <v>38000</v>
      </c>
    </row>
    <row r="215" spans="1:9" ht="31.5">
      <c r="A215" s="165">
        <v>206</v>
      </c>
      <c r="B215" s="164" t="s">
        <v>893</v>
      </c>
      <c r="C215" s="65">
        <v>2020</v>
      </c>
      <c r="D215" s="65" t="s">
        <v>12</v>
      </c>
      <c r="E215" s="137">
        <v>20000</v>
      </c>
      <c r="F215" s="137">
        <v>2</v>
      </c>
      <c r="G215" s="137">
        <v>40000</v>
      </c>
      <c r="H215" s="137">
        <v>2</v>
      </c>
      <c r="I215" s="137">
        <v>40000</v>
      </c>
    </row>
    <row r="216" spans="1:9" ht="15.75">
      <c r="A216" s="165">
        <v>207</v>
      </c>
      <c r="B216" s="164" t="s">
        <v>894</v>
      </c>
      <c r="C216" s="65">
        <v>2020</v>
      </c>
      <c r="D216" s="65" t="s">
        <v>12</v>
      </c>
      <c r="E216" s="137">
        <v>900</v>
      </c>
      <c r="F216" s="137">
        <v>12</v>
      </c>
      <c r="G216" s="137">
        <v>10800</v>
      </c>
      <c r="H216" s="137">
        <v>12</v>
      </c>
      <c r="I216" s="137">
        <v>10800</v>
      </c>
    </row>
    <row r="217" spans="1:9" ht="15.75">
      <c r="A217" s="165">
        <v>208</v>
      </c>
      <c r="B217" s="164" t="s">
        <v>895</v>
      </c>
      <c r="C217" s="65">
        <v>2020</v>
      </c>
      <c r="D217" s="65" t="s">
        <v>12</v>
      </c>
      <c r="E217" s="137">
        <v>1100</v>
      </c>
      <c r="F217" s="137">
        <v>10</v>
      </c>
      <c r="G217" s="137">
        <v>11000</v>
      </c>
      <c r="H217" s="137">
        <v>10</v>
      </c>
      <c r="I217" s="137">
        <v>11000</v>
      </c>
    </row>
    <row r="218" spans="1:9" ht="15.75">
      <c r="A218" s="165">
        <v>209</v>
      </c>
      <c r="B218" s="164" t="s">
        <v>896</v>
      </c>
      <c r="C218" s="65">
        <v>2020</v>
      </c>
      <c r="D218" s="65" t="s">
        <v>12</v>
      </c>
      <c r="E218" s="137">
        <v>800</v>
      </c>
      <c r="F218" s="137">
        <v>12</v>
      </c>
      <c r="G218" s="137">
        <v>9600</v>
      </c>
      <c r="H218" s="137">
        <v>12</v>
      </c>
      <c r="I218" s="137">
        <v>9600</v>
      </c>
    </row>
    <row r="219" spans="1:9" ht="15.75">
      <c r="A219" s="165">
        <v>210</v>
      </c>
      <c r="B219" s="164" t="s">
        <v>897</v>
      </c>
      <c r="C219" s="65">
        <v>2020</v>
      </c>
      <c r="D219" s="65" t="s">
        <v>12</v>
      </c>
      <c r="E219" s="137">
        <v>1500</v>
      </c>
      <c r="F219" s="137">
        <v>7</v>
      </c>
      <c r="G219" s="137">
        <v>10500</v>
      </c>
      <c r="H219" s="137">
        <v>7</v>
      </c>
      <c r="I219" s="137">
        <v>10500</v>
      </c>
    </row>
    <row r="220" spans="1:9" ht="15.75">
      <c r="A220" s="165">
        <v>211</v>
      </c>
      <c r="B220" s="164" t="s">
        <v>898</v>
      </c>
      <c r="C220" s="65">
        <v>2020</v>
      </c>
      <c r="D220" s="65" t="s">
        <v>12</v>
      </c>
      <c r="E220" s="137">
        <v>1900</v>
      </c>
      <c r="F220" s="137">
        <v>2</v>
      </c>
      <c r="G220" s="137">
        <v>3800</v>
      </c>
      <c r="H220" s="137">
        <v>2</v>
      </c>
      <c r="I220" s="137">
        <v>3800</v>
      </c>
    </row>
    <row r="221" spans="1:9" ht="15.75">
      <c r="A221" s="165">
        <v>212</v>
      </c>
      <c r="B221" s="164" t="s">
        <v>899</v>
      </c>
      <c r="C221" s="65">
        <v>2020</v>
      </c>
      <c r="D221" s="65" t="s">
        <v>12</v>
      </c>
      <c r="E221" s="137">
        <v>250</v>
      </c>
      <c r="F221" s="137">
        <v>12</v>
      </c>
      <c r="G221" s="137">
        <v>3000</v>
      </c>
      <c r="H221" s="137">
        <v>12</v>
      </c>
      <c r="I221" s="137">
        <v>3000</v>
      </c>
    </row>
    <row r="222" spans="1:9" ht="15.75">
      <c r="A222" s="165">
        <v>213</v>
      </c>
      <c r="B222" s="164" t="s">
        <v>900</v>
      </c>
      <c r="C222" s="65">
        <v>2020</v>
      </c>
      <c r="D222" s="65" t="s">
        <v>12</v>
      </c>
      <c r="E222" s="137">
        <v>1900</v>
      </c>
      <c r="F222" s="137">
        <v>6</v>
      </c>
      <c r="G222" s="137">
        <v>11400</v>
      </c>
      <c r="H222" s="137">
        <v>6</v>
      </c>
      <c r="I222" s="137">
        <v>11400</v>
      </c>
    </row>
    <row r="223" spans="1:9" ht="15.75">
      <c r="A223" s="165">
        <v>214</v>
      </c>
      <c r="B223" s="164" t="s">
        <v>901</v>
      </c>
      <c r="C223" s="65">
        <v>2020</v>
      </c>
      <c r="D223" s="65" t="s">
        <v>12</v>
      </c>
      <c r="E223" s="137">
        <v>2000</v>
      </c>
      <c r="F223" s="137">
        <v>2</v>
      </c>
      <c r="G223" s="137">
        <v>4000</v>
      </c>
      <c r="H223" s="137">
        <v>2</v>
      </c>
      <c r="I223" s="137">
        <v>4000</v>
      </c>
    </row>
    <row r="224" spans="1:9" ht="31.5">
      <c r="A224" s="165">
        <v>215</v>
      </c>
      <c r="B224" s="164" t="s">
        <v>902</v>
      </c>
      <c r="C224" s="65">
        <v>2020</v>
      </c>
      <c r="D224" s="65" t="s">
        <v>12</v>
      </c>
      <c r="E224" s="137">
        <v>500</v>
      </c>
      <c r="F224" s="137">
        <v>6</v>
      </c>
      <c r="G224" s="137">
        <v>3000</v>
      </c>
      <c r="H224" s="137">
        <v>6</v>
      </c>
      <c r="I224" s="137">
        <v>3000</v>
      </c>
    </row>
    <row r="225" spans="1:9" ht="15.75">
      <c r="A225" s="165">
        <v>216</v>
      </c>
      <c r="B225" s="164" t="s">
        <v>903</v>
      </c>
      <c r="C225" s="65">
        <v>2020</v>
      </c>
      <c r="D225" s="65" t="s">
        <v>12</v>
      </c>
      <c r="E225" s="137">
        <v>2800</v>
      </c>
      <c r="F225" s="137">
        <v>12</v>
      </c>
      <c r="G225" s="137">
        <v>33600</v>
      </c>
      <c r="H225" s="137">
        <v>12</v>
      </c>
      <c r="I225" s="137">
        <v>33600</v>
      </c>
    </row>
    <row r="226" spans="1:9" ht="15.75">
      <c r="A226" s="165">
        <v>217</v>
      </c>
      <c r="B226" s="164" t="s">
        <v>904</v>
      </c>
      <c r="C226" s="65">
        <v>2020</v>
      </c>
      <c r="D226" s="65" t="s">
        <v>12</v>
      </c>
      <c r="E226" s="137">
        <v>650</v>
      </c>
      <c r="F226" s="137">
        <v>20</v>
      </c>
      <c r="G226" s="137">
        <v>13000</v>
      </c>
      <c r="H226" s="137">
        <v>20</v>
      </c>
      <c r="I226" s="137">
        <v>13000</v>
      </c>
    </row>
    <row r="227" spans="1:9" ht="15.75">
      <c r="A227" s="165">
        <v>218</v>
      </c>
      <c r="B227" s="164" t="s">
        <v>843</v>
      </c>
      <c r="C227" s="65">
        <v>2020</v>
      </c>
      <c r="D227" s="65" t="s">
        <v>12</v>
      </c>
      <c r="E227" s="137">
        <v>1900</v>
      </c>
      <c r="F227" s="137">
        <v>5</v>
      </c>
      <c r="G227" s="137">
        <v>9500</v>
      </c>
      <c r="H227" s="137">
        <v>5</v>
      </c>
      <c r="I227" s="137">
        <v>9500</v>
      </c>
    </row>
    <row r="228" spans="1:9" ht="15.75">
      <c r="A228" s="165">
        <v>219</v>
      </c>
      <c r="B228" s="164" t="s">
        <v>905</v>
      </c>
      <c r="C228" s="65">
        <v>2020</v>
      </c>
      <c r="D228" s="65" t="s">
        <v>12</v>
      </c>
      <c r="E228" s="137">
        <v>1200</v>
      </c>
      <c r="F228" s="137">
        <v>4</v>
      </c>
      <c r="G228" s="137">
        <v>4800</v>
      </c>
      <c r="H228" s="137">
        <v>4</v>
      </c>
      <c r="I228" s="137">
        <v>4800</v>
      </c>
    </row>
    <row r="229" spans="1:9" ht="15.75">
      <c r="A229" s="165">
        <v>220</v>
      </c>
      <c r="B229" s="164" t="s">
        <v>906</v>
      </c>
      <c r="C229" s="65">
        <v>2020</v>
      </c>
      <c r="D229" s="65" t="s">
        <v>12</v>
      </c>
      <c r="E229" s="137">
        <v>4200</v>
      </c>
      <c r="F229" s="137">
        <v>2</v>
      </c>
      <c r="G229" s="137">
        <v>8400</v>
      </c>
      <c r="H229" s="137">
        <v>2</v>
      </c>
      <c r="I229" s="137">
        <v>8400</v>
      </c>
    </row>
    <row r="230" spans="1:9" ht="15.75">
      <c r="A230" s="165">
        <v>221</v>
      </c>
      <c r="B230" s="164" t="s">
        <v>907</v>
      </c>
      <c r="C230" s="65">
        <v>2020</v>
      </c>
      <c r="D230" s="65" t="s">
        <v>12</v>
      </c>
      <c r="E230" s="137">
        <v>1850</v>
      </c>
      <c r="F230" s="137">
        <v>1</v>
      </c>
      <c r="G230" s="137">
        <v>1850</v>
      </c>
      <c r="H230" s="137">
        <v>1</v>
      </c>
      <c r="I230" s="137">
        <v>1850</v>
      </c>
    </row>
    <row r="231" spans="1:9" ht="15.75">
      <c r="A231" s="165">
        <v>222</v>
      </c>
      <c r="B231" s="164" t="s">
        <v>908</v>
      </c>
      <c r="C231" s="65">
        <v>2021</v>
      </c>
      <c r="D231" s="65" t="s">
        <v>12</v>
      </c>
      <c r="E231" s="137">
        <v>85000</v>
      </c>
      <c r="F231" s="137">
        <v>1</v>
      </c>
      <c r="G231" s="137">
        <v>85000</v>
      </c>
      <c r="H231" s="137">
        <v>1</v>
      </c>
      <c r="I231" s="137">
        <v>85000</v>
      </c>
    </row>
    <row r="232" spans="1:9" ht="15.75">
      <c r="A232" s="165">
        <v>223</v>
      </c>
      <c r="B232" s="164" t="s">
        <v>909</v>
      </c>
      <c r="C232" s="65">
        <v>2021</v>
      </c>
      <c r="D232" s="65" t="s">
        <v>12</v>
      </c>
      <c r="E232" s="137">
        <v>5500</v>
      </c>
      <c r="F232" s="137">
        <v>12</v>
      </c>
      <c r="G232" s="137">
        <v>66000</v>
      </c>
      <c r="H232" s="137">
        <v>12</v>
      </c>
      <c r="I232" s="137">
        <v>66000</v>
      </c>
    </row>
    <row r="233" spans="1:9" ht="15.75">
      <c r="A233" s="165">
        <v>224</v>
      </c>
      <c r="B233" s="164" t="s">
        <v>910</v>
      </c>
      <c r="C233" s="65">
        <v>2021</v>
      </c>
      <c r="D233" s="65" t="s">
        <v>12</v>
      </c>
      <c r="E233" s="137">
        <v>1300</v>
      </c>
      <c r="F233" s="137">
        <v>18</v>
      </c>
      <c r="G233" s="137">
        <v>23400</v>
      </c>
      <c r="H233" s="137">
        <v>18</v>
      </c>
      <c r="I233" s="137">
        <v>23400</v>
      </c>
    </row>
    <row r="234" spans="1:9" ht="15.75">
      <c r="A234" s="165">
        <v>225</v>
      </c>
      <c r="B234" s="164" t="s">
        <v>911</v>
      </c>
      <c r="C234" s="65">
        <v>2021</v>
      </c>
      <c r="D234" s="65" t="s">
        <v>12</v>
      </c>
      <c r="E234" s="137">
        <v>1700</v>
      </c>
      <c r="F234" s="137">
        <v>18</v>
      </c>
      <c r="G234" s="137">
        <v>30600</v>
      </c>
      <c r="H234" s="137">
        <v>18</v>
      </c>
      <c r="I234" s="137">
        <v>30600</v>
      </c>
    </row>
    <row r="235" spans="1:9" ht="15.75">
      <c r="A235" s="165">
        <v>226</v>
      </c>
      <c r="B235" s="164" t="s">
        <v>870</v>
      </c>
      <c r="C235" s="65">
        <v>2021</v>
      </c>
      <c r="D235" s="65" t="s">
        <v>12</v>
      </c>
      <c r="E235" s="137">
        <v>220</v>
      </c>
      <c r="F235" s="137">
        <v>20</v>
      </c>
      <c r="G235" s="137">
        <v>4400</v>
      </c>
      <c r="H235" s="137">
        <v>20</v>
      </c>
      <c r="I235" s="137">
        <v>4400</v>
      </c>
    </row>
    <row r="236" spans="1:9" ht="15.75">
      <c r="A236" s="165">
        <v>227</v>
      </c>
      <c r="B236" s="164" t="s">
        <v>203</v>
      </c>
      <c r="C236" s="65">
        <v>2021</v>
      </c>
      <c r="D236" s="65" t="s">
        <v>12</v>
      </c>
      <c r="E236" s="137">
        <v>150000</v>
      </c>
      <c r="F236" s="137">
        <v>1</v>
      </c>
      <c r="G236" s="137">
        <v>150000</v>
      </c>
      <c r="H236" s="137">
        <v>1</v>
      </c>
      <c r="I236" s="137">
        <v>150000</v>
      </c>
    </row>
    <row r="237" spans="1:9" ht="15.75">
      <c r="A237" s="165">
        <v>228</v>
      </c>
      <c r="B237" s="164" t="s">
        <v>912</v>
      </c>
      <c r="C237" s="65">
        <v>2021</v>
      </c>
      <c r="D237" s="65" t="s">
        <v>12</v>
      </c>
      <c r="E237" s="137">
        <v>112000</v>
      </c>
      <c r="F237" s="137">
        <v>1</v>
      </c>
      <c r="G237" s="137">
        <v>112000</v>
      </c>
      <c r="H237" s="137">
        <v>1</v>
      </c>
      <c r="I237" s="137">
        <v>112000</v>
      </c>
    </row>
    <row r="238" spans="1:9" ht="15.75">
      <c r="A238" s="165">
        <v>229</v>
      </c>
      <c r="B238" s="164" t="s">
        <v>913</v>
      </c>
      <c r="C238" s="65">
        <v>2021</v>
      </c>
      <c r="D238" s="65" t="s">
        <v>12</v>
      </c>
      <c r="E238" s="137">
        <v>190000</v>
      </c>
      <c r="F238" s="137">
        <v>1</v>
      </c>
      <c r="G238" s="137">
        <v>190000</v>
      </c>
      <c r="H238" s="137">
        <v>1</v>
      </c>
      <c r="I238" s="137">
        <v>190000</v>
      </c>
    </row>
    <row r="239" spans="1:9" ht="15.75">
      <c r="A239" s="165">
        <v>230</v>
      </c>
      <c r="B239" s="164" t="s">
        <v>914</v>
      </c>
      <c r="C239" s="65">
        <v>2021</v>
      </c>
      <c r="D239" s="65" t="s">
        <v>12</v>
      </c>
      <c r="E239" s="137">
        <v>220000</v>
      </c>
      <c r="F239" s="137">
        <v>1</v>
      </c>
      <c r="G239" s="137">
        <v>220000</v>
      </c>
      <c r="H239" s="137">
        <v>1</v>
      </c>
      <c r="I239" s="137">
        <v>220000</v>
      </c>
    </row>
    <row r="240" spans="1:9" ht="15.75">
      <c r="A240" s="165">
        <v>231</v>
      </c>
      <c r="B240" s="164" t="s">
        <v>915</v>
      </c>
      <c r="C240" s="65">
        <v>2021</v>
      </c>
      <c r="D240" s="65" t="s">
        <v>12</v>
      </c>
      <c r="E240" s="137">
        <v>8000</v>
      </c>
      <c r="F240" s="137">
        <v>12</v>
      </c>
      <c r="G240" s="137">
        <v>96000</v>
      </c>
      <c r="H240" s="137">
        <v>12</v>
      </c>
      <c r="I240" s="137">
        <v>96000</v>
      </c>
    </row>
    <row r="241" spans="1:9" ht="31.5">
      <c r="A241" s="165">
        <v>232</v>
      </c>
      <c r="B241" s="164" t="s">
        <v>916</v>
      </c>
      <c r="C241" s="65">
        <v>2021</v>
      </c>
      <c r="D241" s="65" t="s">
        <v>12</v>
      </c>
      <c r="E241" s="137">
        <v>5500</v>
      </c>
      <c r="F241" s="137">
        <v>12</v>
      </c>
      <c r="G241" s="137">
        <v>66000</v>
      </c>
      <c r="H241" s="137">
        <v>12</v>
      </c>
      <c r="I241" s="137">
        <v>66000</v>
      </c>
    </row>
    <row r="242" spans="1:9" ht="15.75">
      <c r="A242" s="165">
        <v>233</v>
      </c>
      <c r="B242" s="164" t="s">
        <v>917</v>
      </c>
      <c r="C242" s="65">
        <v>2022</v>
      </c>
      <c r="D242" s="65" t="s">
        <v>12</v>
      </c>
      <c r="E242" s="137">
        <v>112740</v>
      </c>
      <c r="F242" s="137">
        <v>1</v>
      </c>
      <c r="G242" s="137">
        <v>112740</v>
      </c>
      <c r="H242" s="137">
        <v>1</v>
      </c>
      <c r="I242" s="137">
        <v>112740</v>
      </c>
    </row>
    <row r="243" spans="1:9" ht="15.75">
      <c r="A243" s="165">
        <v>234</v>
      </c>
      <c r="B243" s="164" t="s">
        <v>153</v>
      </c>
      <c r="C243" s="65">
        <v>2022</v>
      </c>
      <c r="D243" s="65" t="s">
        <v>12</v>
      </c>
      <c r="E243" s="137">
        <v>261000</v>
      </c>
      <c r="F243" s="137">
        <v>1</v>
      </c>
      <c r="G243" s="137">
        <v>261000</v>
      </c>
      <c r="H243" s="137">
        <v>1</v>
      </c>
      <c r="I243" s="137">
        <v>261000</v>
      </c>
    </row>
    <row r="244" spans="1:9" ht="15.75">
      <c r="A244" s="165">
        <v>235</v>
      </c>
      <c r="B244" s="164" t="s">
        <v>731</v>
      </c>
      <c r="C244" s="65">
        <v>2022</v>
      </c>
      <c r="D244" s="65" t="s">
        <v>12</v>
      </c>
      <c r="E244" s="137">
        <v>4286</v>
      </c>
      <c r="F244" s="137">
        <v>20</v>
      </c>
      <c r="G244" s="137">
        <v>85720</v>
      </c>
      <c r="H244" s="137">
        <v>20</v>
      </c>
      <c r="I244" s="137">
        <v>85720</v>
      </c>
    </row>
    <row r="245" spans="1:9" ht="31.5">
      <c r="A245" s="165">
        <v>236</v>
      </c>
      <c r="B245" s="164" t="s">
        <v>916</v>
      </c>
      <c r="C245" s="65">
        <v>2022</v>
      </c>
      <c r="D245" s="65" t="s">
        <v>12</v>
      </c>
      <c r="E245" s="137">
        <v>6500</v>
      </c>
      <c r="F245" s="137">
        <v>12</v>
      </c>
      <c r="G245" s="137">
        <v>78000</v>
      </c>
      <c r="H245" s="137">
        <v>12</v>
      </c>
      <c r="I245" s="137">
        <v>78000</v>
      </c>
    </row>
    <row r="246" spans="1:9" ht="15.75">
      <c r="A246" s="165">
        <v>237</v>
      </c>
      <c r="B246" s="164" t="s">
        <v>918</v>
      </c>
      <c r="C246" s="65">
        <v>2022</v>
      </c>
      <c r="D246" s="65" t="s">
        <v>12</v>
      </c>
      <c r="E246" s="137">
        <v>3000</v>
      </c>
      <c r="F246" s="137">
        <v>12</v>
      </c>
      <c r="G246" s="137">
        <v>36000</v>
      </c>
      <c r="H246" s="137">
        <v>12</v>
      </c>
      <c r="I246" s="137">
        <v>36000</v>
      </c>
    </row>
    <row r="247" spans="1:9" ht="15.75">
      <c r="A247" s="165">
        <v>238</v>
      </c>
      <c r="B247" s="164" t="s">
        <v>905</v>
      </c>
      <c r="C247" s="65">
        <v>2022</v>
      </c>
      <c r="D247" s="65" t="s">
        <v>12</v>
      </c>
      <c r="E247" s="137">
        <v>2600</v>
      </c>
      <c r="F247" s="137">
        <v>2</v>
      </c>
      <c r="G247" s="137">
        <v>5200</v>
      </c>
      <c r="H247" s="137">
        <v>2</v>
      </c>
      <c r="I247" s="137">
        <v>5200</v>
      </c>
    </row>
    <row r="248" spans="1:9" ht="15.75">
      <c r="A248" s="165">
        <v>239</v>
      </c>
      <c r="B248" s="164" t="s">
        <v>725</v>
      </c>
      <c r="C248" s="65">
        <v>2022</v>
      </c>
      <c r="D248" s="65" t="s">
        <v>12</v>
      </c>
      <c r="E248" s="137">
        <v>5500</v>
      </c>
      <c r="F248" s="137">
        <v>2</v>
      </c>
      <c r="G248" s="137">
        <v>11000</v>
      </c>
      <c r="H248" s="137">
        <v>2</v>
      </c>
      <c r="I248" s="137">
        <v>11000</v>
      </c>
    </row>
    <row r="249" spans="1:9" ht="15.75">
      <c r="A249" s="165">
        <v>240</v>
      </c>
      <c r="B249" s="164" t="s">
        <v>919</v>
      </c>
      <c r="C249" s="65">
        <v>2022</v>
      </c>
      <c r="D249" s="65" t="s">
        <v>12</v>
      </c>
      <c r="E249" s="137">
        <v>2200</v>
      </c>
      <c r="F249" s="137">
        <v>12</v>
      </c>
      <c r="G249" s="137">
        <v>26400</v>
      </c>
      <c r="H249" s="137">
        <v>12</v>
      </c>
      <c r="I249" s="137">
        <v>26400</v>
      </c>
    </row>
    <row r="250" spans="1:9" ht="15.75">
      <c r="A250" s="165">
        <v>241</v>
      </c>
      <c r="B250" s="164" t="s">
        <v>920</v>
      </c>
      <c r="C250" s="65">
        <v>2022</v>
      </c>
      <c r="D250" s="65" t="s">
        <v>12</v>
      </c>
      <c r="E250" s="137">
        <v>4000</v>
      </c>
      <c r="F250" s="137">
        <v>12</v>
      </c>
      <c r="G250" s="137">
        <v>48000</v>
      </c>
      <c r="H250" s="137">
        <v>12</v>
      </c>
      <c r="I250" s="137">
        <v>48000</v>
      </c>
    </row>
    <row r="251" spans="1:9" ht="15.75">
      <c r="A251" s="165">
        <v>242</v>
      </c>
      <c r="B251" s="164" t="s">
        <v>921</v>
      </c>
      <c r="C251" s="65">
        <v>2022</v>
      </c>
      <c r="D251" s="65" t="s">
        <v>12</v>
      </c>
      <c r="E251" s="137">
        <v>1000</v>
      </c>
      <c r="F251" s="137">
        <v>30</v>
      </c>
      <c r="G251" s="137">
        <v>30000</v>
      </c>
      <c r="H251" s="137">
        <v>30</v>
      </c>
      <c r="I251" s="137">
        <v>30000</v>
      </c>
    </row>
    <row r="252" spans="1:9" ht="15.75">
      <c r="A252" s="165">
        <v>243</v>
      </c>
      <c r="B252" s="164" t="s">
        <v>922</v>
      </c>
      <c r="C252" s="65">
        <v>2022</v>
      </c>
      <c r="D252" s="65" t="s">
        <v>12</v>
      </c>
      <c r="E252" s="137">
        <v>250</v>
      </c>
      <c r="F252" s="137">
        <v>100</v>
      </c>
      <c r="G252" s="137">
        <v>25000</v>
      </c>
      <c r="H252" s="137">
        <v>100</v>
      </c>
      <c r="I252" s="137">
        <v>25000</v>
      </c>
    </row>
    <row r="253" spans="1:9" ht="15.75">
      <c r="A253" s="165">
        <v>244</v>
      </c>
      <c r="B253" s="164" t="s">
        <v>199</v>
      </c>
      <c r="C253" s="65">
        <v>2022</v>
      </c>
      <c r="D253" s="65" t="s">
        <v>12</v>
      </c>
      <c r="E253" s="137">
        <v>25000</v>
      </c>
      <c r="F253" s="137">
        <v>1</v>
      </c>
      <c r="G253" s="137">
        <v>25000</v>
      </c>
      <c r="H253" s="137">
        <v>1</v>
      </c>
      <c r="I253" s="137">
        <v>25000</v>
      </c>
    </row>
    <row r="254" spans="1:9" ht="15.75">
      <c r="A254" s="165">
        <v>245</v>
      </c>
      <c r="B254" s="164" t="s">
        <v>923</v>
      </c>
      <c r="C254" s="65">
        <v>2022</v>
      </c>
      <c r="D254" s="65" t="s">
        <v>12</v>
      </c>
      <c r="E254" s="137">
        <v>350</v>
      </c>
      <c r="F254" s="137">
        <v>100</v>
      </c>
      <c r="G254" s="137">
        <v>35000</v>
      </c>
      <c r="H254" s="137">
        <v>100</v>
      </c>
      <c r="I254" s="137">
        <v>35000</v>
      </c>
    </row>
    <row r="255" spans="1:9" ht="15.75">
      <c r="A255" s="165">
        <v>246</v>
      </c>
      <c r="B255" s="164" t="s">
        <v>924</v>
      </c>
      <c r="C255" s="65">
        <v>2022</v>
      </c>
      <c r="D255" s="65" t="s">
        <v>12</v>
      </c>
      <c r="E255" s="137">
        <v>400</v>
      </c>
      <c r="F255" s="137">
        <v>100</v>
      </c>
      <c r="G255" s="137">
        <v>40000</v>
      </c>
      <c r="H255" s="137">
        <v>100</v>
      </c>
      <c r="I255" s="137">
        <v>40000</v>
      </c>
    </row>
    <row r="256" spans="1:9" ht="15.75">
      <c r="A256" s="165">
        <v>247</v>
      </c>
      <c r="B256" s="164" t="s">
        <v>925</v>
      </c>
      <c r="C256" s="65">
        <v>2022</v>
      </c>
      <c r="D256" s="65" t="s">
        <v>12</v>
      </c>
      <c r="E256" s="137">
        <v>8000</v>
      </c>
      <c r="F256" s="137">
        <v>4</v>
      </c>
      <c r="G256" s="137">
        <v>32000</v>
      </c>
      <c r="H256" s="137">
        <v>4</v>
      </c>
      <c r="I256" s="137">
        <v>32000</v>
      </c>
    </row>
    <row r="257" spans="1:9" ht="15.75">
      <c r="A257" s="165">
        <v>248</v>
      </c>
      <c r="B257" s="164" t="s">
        <v>926</v>
      </c>
      <c r="C257" s="65">
        <v>2022</v>
      </c>
      <c r="D257" s="65" t="s">
        <v>12</v>
      </c>
      <c r="E257" s="137">
        <v>17500</v>
      </c>
      <c r="F257" s="137">
        <v>1</v>
      </c>
      <c r="G257" s="137">
        <v>17500</v>
      </c>
      <c r="H257" s="137">
        <v>1</v>
      </c>
      <c r="I257" s="137">
        <v>17500</v>
      </c>
    </row>
    <row r="258" spans="1:9" ht="15.75">
      <c r="A258" s="165">
        <v>249</v>
      </c>
      <c r="B258" s="164" t="s">
        <v>927</v>
      </c>
      <c r="C258" s="65">
        <v>2022</v>
      </c>
      <c r="D258" s="65" t="s">
        <v>12</v>
      </c>
      <c r="E258" s="137">
        <v>45000</v>
      </c>
      <c r="F258" s="137">
        <v>2</v>
      </c>
      <c r="G258" s="137">
        <v>90000</v>
      </c>
      <c r="H258" s="137">
        <v>2</v>
      </c>
      <c r="I258" s="137">
        <v>90000</v>
      </c>
    </row>
    <row r="259" spans="1:9" ht="31.5">
      <c r="A259" s="165">
        <v>250</v>
      </c>
      <c r="B259" s="164" t="s">
        <v>928</v>
      </c>
      <c r="C259" s="65">
        <v>2022</v>
      </c>
      <c r="D259" s="65" t="s">
        <v>12</v>
      </c>
      <c r="E259" s="137">
        <v>50000</v>
      </c>
      <c r="F259" s="137">
        <v>13</v>
      </c>
      <c r="G259" s="137">
        <v>650000</v>
      </c>
      <c r="H259" s="137">
        <v>13</v>
      </c>
      <c r="I259" s="137">
        <v>650000</v>
      </c>
    </row>
    <row r="260" spans="1:9" ht="15.75">
      <c r="A260" s="165">
        <v>251</v>
      </c>
      <c r="B260" s="164" t="s">
        <v>929</v>
      </c>
      <c r="C260" s="65">
        <v>2022</v>
      </c>
      <c r="D260" s="65" t="s">
        <v>12</v>
      </c>
      <c r="E260" s="137">
        <v>850</v>
      </c>
      <c r="F260" s="137">
        <v>305</v>
      </c>
      <c r="G260" s="137">
        <v>259250</v>
      </c>
      <c r="H260" s="137">
        <v>305</v>
      </c>
      <c r="I260" s="137">
        <v>259250</v>
      </c>
    </row>
    <row r="261" spans="1:9" ht="15.75">
      <c r="A261" s="165">
        <v>252</v>
      </c>
      <c r="B261" s="164" t="s">
        <v>94</v>
      </c>
      <c r="C261" s="65">
        <v>2023</v>
      </c>
      <c r="D261" s="65" t="s">
        <v>12</v>
      </c>
      <c r="E261" s="137">
        <v>76154</v>
      </c>
      <c r="F261" s="137">
        <v>13</v>
      </c>
      <c r="G261" s="137">
        <v>990000</v>
      </c>
      <c r="H261" s="137">
        <v>13</v>
      </c>
      <c r="I261" s="137">
        <v>990000</v>
      </c>
    </row>
    <row r="262" spans="1:9" ht="15.75">
      <c r="A262" s="165">
        <v>253</v>
      </c>
      <c r="B262" s="164" t="s">
        <v>886</v>
      </c>
      <c r="C262" s="65">
        <v>2023</v>
      </c>
      <c r="D262" s="65" t="s">
        <v>12</v>
      </c>
      <c r="E262" s="137">
        <v>10000</v>
      </c>
      <c r="F262" s="137">
        <v>20</v>
      </c>
      <c r="G262" s="137">
        <v>200000</v>
      </c>
      <c r="H262" s="137">
        <v>20</v>
      </c>
      <c r="I262" s="137">
        <v>200000</v>
      </c>
    </row>
    <row r="263" spans="1:9" ht="15.75">
      <c r="A263" s="165">
        <v>254</v>
      </c>
      <c r="B263" s="164" t="s">
        <v>760</v>
      </c>
      <c r="C263" s="65">
        <v>2023</v>
      </c>
      <c r="D263" s="65" t="s">
        <v>363</v>
      </c>
      <c r="E263" s="137">
        <v>2000</v>
      </c>
      <c r="F263" s="137">
        <v>35</v>
      </c>
      <c r="G263" s="137">
        <v>70000</v>
      </c>
      <c r="H263" s="137">
        <v>35</v>
      </c>
      <c r="I263" s="137">
        <v>70000</v>
      </c>
    </row>
    <row r="264" spans="1:9" ht="15.75">
      <c r="A264" s="165">
        <v>255</v>
      </c>
      <c r="B264" s="164" t="s">
        <v>192</v>
      </c>
      <c r="C264" s="65">
        <v>2023</v>
      </c>
      <c r="D264" s="65" t="s">
        <v>12</v>
      </c>
      <c r="E264" s="137">
        <v>30000</v>
      </c>
      <c r="F264" s="137">
        <v>1</v>
      </c>
      <c r="G264" s="137">
        <v>30000</v>
      </c>
      <c r="H264" s="137">
        <v>1</v>
      </c>
      <c r="I264" s="137">
        <v>30000</v>
      </c>
    </row>
    <row r="265" spans="1:9" ht="47.25">
      <c r="A265" s="165">
        <v>256</v>
      </c>
      <c r="B265" s="164" t="s">
        <v>930</v>
      </c>
      <c r="C265" s="65">
        <v>2023</v>
      </c>
      <c r="D265" s="65" t="s">
        <v>12</v>
      </c>
      <c r="E265" s="137">
        <v>180300</v>
      </c>
      <c r="F265" s="137">
        <v>1</v>
      </c>
      <c r="G265" s="137">
        <v>180300</v>
      </c>
      <c r="H265" s="137">
        <v>1</v>
      </c>
      <c r="I265" s="137">
        <v>180300</v>
      </c>
    </row>
    <row r="266" spans="1:9" ht="15.75">
      <c r="A266" s="165">
        <v>257</v>
      </c>
      <c r="B266" s="164" t="s">
        <v>931</v>
      </c>
      <c r="C266" s="65">
        <v>2023</v>
      </c>
      <c r="D266" s="65" t="s">
        <v>12</v>
      </c>
      <c r="E266" s="137">
        <v>30000</v>
      </c>
      <c r="F266" s="137">
        <v>12</v>
      </c>
      <c r="G266" s="137">
        <v>360000</v>
      </c>
      <c r="H266" s="137">
        <v>12</v>
      </c>
      <c r="I266" s="137">
        <v>360000</v>
      </c>
    </row>
    <row r="267" spans="1:9" ht="15.75">
      <c r="A267" s="165">
        <v>258</v>
      </c>
      <c r="B267" s="164" t="s">
        <v>932</v>
      </c>
      <c r="C267" s="65">
        <v>2023</v>
      </c>
      <c r="D267" s="65" t="s">
        <v>12</v>
      </c>
      <c r="E267" s="137">
        <v>3000</v>
      </c>
      <c r="F267" s="137">
        <v>1</v>
      </c>
      <c r="G267" s="137">
        <v>3000</v>
      </c>
      <c r="H267" s="137">
        <v>1</v>
      </c>
      <c r="I267" s="137">
        <v>3000</v>
      </c>
    </row>
    <row r="268" spans="1:9" ht="15.75">
      <c r="A268" s="165">
        <v>259</v>
      </c>
      <c r="B268" s="164" t="s">
        <v>933</v>
      </c>
      <c r="C268" s="65">
        <v>2023</v>
      </c>
      <c r="D268" s="65" t="s">
        <v>12</v>
      </c>
      <c r="E268" s="137">
        <v>7400</v>
      </c>
      <c r="F268" s="137">
        <v>1</v>
      </c>
      <c r="G268" s="137">
        <v>7400</v>
      </c>
      <c r="H268" s="137">
        <v>1</v>
      </c>
      <c r="I268" s="137">
        <v>7400</v>
      </c>
    </row>
    <row r="269" spans="1:9" ht="15.75">
      <c r="A269" s="165">
        <v>260</v>
      </c>
      <c r="B269" s="164" t="s">
        <v>934</v>
      </c>
      <c r="C269" s="65">
        <v>2023</v>
      </c>
      <c r="D269" s="65" t="s">
        <v>12</v>
      </c>
      <c r="E269" s="137">
        <v>2800</v>
      </c>
      <c r="F269" s="137">
        <v>1</v>
      </c>
      <c r="G269" s="137">
        <v>2800</v>
      </c>
      <c r="H269" s="137">
        <v>1</v>
      </c>
      <c r="I269" s="137">
        <v>2800</v>
      </c>
    </row>
    <row r="270" spans="1:9" ht="15.75">
      <c r="A270" s="165">
        <v>261</v>
      </c>
      <c r="B270" s="164" t="s">
        <v>935</v>
      </c>
      <c r="C270" s="65">
        <v>2023</v>
      </c>
      <c r="D270" s="65" t="s">
        <v>12</v>
      </c>
      <c r="E270" s="137">
        <v>3400</v>
      </c>
      <c r="F270" s="137">
        <v>1</v>
      </c>
      <c r="G270" s="137">
        <v>3400</v>
      </c>
      <c r="H270" s="137">
        <v>1</v>
      </c>
      <c r="I270" s="137">
        <v>3400</v>
      </c>
    </row>
    <row r="271" spans="1:9" ht="15.75">
      <c r="A271" s="165">
        <v>262</v>
      </c>
      <c r="B271" s="164" t="s">
        <v>936</v>
      </c>
      <c r="C271" s="65">
        <v>2023</v>
      </c>
      <c r="D271" s="65" t="s">
        <v>12</v>
      </c>
      <c r="E271" s="137">
        <v>450000</v>
      </c>
      <c r="F271" s="137">
        <v>2</v>
      </c>
      <c r="G271" s="137">
        <v>900000</v>
      </c>
      <c r="H271" s="137">
        <v>2</v>
      </c>
      <c r="I271" s="137">
        <v>900000</v>
      </c>
    </row>
    <row r="272" spans="1:9" ht="15.75">
      <c r="A272" s="165">
        <v>263</v>
      </c>
      <c r="B272" s="164" t="s">
        <v>937</v>
      </c>
      <c r="C272" s="65">
        <v>2023</v>
      </c>
      <c r="D272" s="65" t="s">
        <v>12</v>
      </c>
      <c r="E272" s="137">
        <v>165000</v>
      </c>
      <c r="F272" s="137">
        <v>1</v>
      </c>
      <c r="G272" s="137">
        <v>165000</v>
      </c>
      <c r="H272" s="137">
        <v>1</v>
      </c>
      <c r="I272" s="137">
        <v>165000</v>
      </c>
    </row>
    <row r="273" spans="1:9" ht="15.75">
      <c r="A273" s="1232"/>
      <c r="B273" s="1234"/>
      <c r="C273" s="65"/>
      <c r="D273" s="65"/>
      <c r="E273" s="137"/>
      <c r="F273" s="137" t="s">
        <v>938</v>
      </c>
      <c r="G273" s="137">
        <v>35193105</v>
      </c>
      <c r="H273" s="137" t="s">
        <v>938</v>
      </c>
      <c r="I273" s="136">
        <v>35193105</v>
      </c>
    </row>
    <row r="275" spans="1:9" ht="11.25" customHeight="1"/>
    <row r="276" spans="1:9" ht="16.5">
      <c r="A276" s="1347" t="s">
        <v>939</v>
      </c>
      <c r="B276" s="1347"/>
      <c r="C276" s="1347"/>
      <c r="D276" s="1347"/>
      <c r="E276" s="1347"/>
      <c r="F276" s="1347"/>
      <c r="G276" s="1347"/>
      <c r="H276" s="1347"/>
    </row>
    <row r="277" spans="1:9" ht="16.5">
      <c r="A277" s="1347" t="s">
        <v>940</v>
      </c>
      <c r="B277" s="1347" t="s">
        <v>714</v>
      </c>
      <c r="C277" s="1347"/>
      <c r="D277" s="1347"/>
      <c r="E277" s="1347"/>
      <c r="F277" s="1347"/>
      <c r="G277" s="1347"/>
      <c r="H277" s="1347"/>
    </row>
    <row r="278" spans="1:9" ht="15.75">
      <c r="A278" s="154"/>
      <c r="B278" s="166"/>
      <c r="C278" s="133"/>
      <c r="D278" s="167"/>
      <c r="E278" s="166"/>
      <c r="F278" s="167"/>
      <c r="G278" s="167"/>
      <c r="H278" s="166"/>
    </row>
    <row r="279" spans="1:9">
      <c r="A279" s="1348" t="s">
        <v>672</v>
      </c>
      <c r="B279" s="1348" t="s">
        <v>673</v>
      </c>
      <c r="C279" s="1332" t="s">
        <v>5</v>
      </c>
      <c r="D279" s="1342" t="s">
        <v>718</v>
      </c>
      <c r="E279" s="1344" t="s">
        <v>676</v>
      </c>
      <c r="F279" s="1345"/>
      <c r="G279" s="1346" t="s">
        <v>677</v>
      </c>
      <c r="H279" s="1346"/>
    </row>
    <row r="280" spans="1:9" ht="21">
      <c r="A280" s="1349"/>
      <c r="B280" s="1349"/>
      <c r="C280" s="1333"/>
      <c r="D280" s="1343"/>
      <c r="E280" s="134" t="s">
        <v>678</v>
      </c>
      <c r="F280" s="156" t="s">
        <v>679</v>
      </c>
      <c r="G280" s="157" t="s">
        <v>719</v>
      </c>
      <c r="H280" s="75" t="s">
        <v>720</v>
      </c>
    </row>
    <row r="281" spans="1:9" ht="15.75">
      <c r="A281" s="136">
        <v>1</v>
      </c>
      <c r="B281" s="136" t="s">
        <v>941</v>
      </c>
      <c r="C281" s="136" t="s">
        <v>942</v>
      </c>
      <c r="D281" s="137">
        <v>3950</v>
      </c>
      <c r="E281" s="136">
        <v>29.84</v>
      </c>
      <c r="F281" s="170">
        <v>117868</v>
      </c>
      <c r="G281" s="136">
        <v>29.84</v>
      </c>
      <c r="H281" s="170">
        <v>117868</v>
      </c>
    </row>
    <row r="282" spans="1:9" ht="15.75">
      <c r="A282" s="158">
        <v>2</v>
      </c>
      <c r="B282" s="136" t="s">
        <v>943</v>
      </c>
      <c r="C282" s="136" t="s">
        <v>942</v>
      </c>
      <c r="D282" s="136">
        <v>440</v>
      </c>
      <c r="E282" s="137">
        <v>44.96</v>
      </c>
      <c r="F282" s="170">
        <v>19782.400000000001</v>
      </c>
      <c r="G282" s="137">
        <v>44.96</v>
      </c>
      <c r="H282" s="170">
        <v>19782.400000000001</v>
      </c>
    </row>
    <row r="283" spans="1:9" ht="15.75">
      <c r="A283" s="136">
        <v>3</v>
      </c>
      <c r="B283" s="136" t="s">
        <v>944</v>
      </c>
      <c r="C283" s="136" t="s">
        <v>942</v>
      </c>
      <c r="D283" s="136">
        <v>420</v>
      </c>
      <c r="E283" s="137">
        <v>36.200000000000003</v>
      </c>
      <c r="F283" s="170">
        <v>15204</v>
      </c>
      <c r="G283" s="137">
        <v>36.200000000000003</v>
      </c>
      <c r="H283" s="170">
        <v>15204</v>
      </c>
    </row>
    <row r="284" spans="1:9" ht="15.75">
      <c r="A284" s="158">
        <v>4</v>
      </c>
      <c r="B284" s="136" t="s">
        <v>945</v>
      </c>
      <c r="C284" s="136" t="s">
        <v>942</v>
      </c>
      <c r="D284" s="136">
        <v>402.8</v>
      </c>
      <c r="E284" s="137">
        <v>61.9</v>
      </c>
      <c r="F284" s="170">
        <v>24933</v>
      </c>
      <c r="G284" s="137">
        <v>61.9</v>
      </c>
      <c r="H284" s="170">
        <v>24933</v>
      </c>
    </row>
    <row r="285" spans="1:9" ht="15.75">
      <c r="A285" s="136">
        <v>5</v>
      </c>
      <c r="B285" s="136" t="s">
        <v>946</v>
      </c>
      <c r="C285" s="136" t="s">
        <v>947</v>
      </c>
      <c r="D285" s="136">
        <v>940</v>
      </c>
      <c r="E285" s="137">
        <v>32</v>
      </c>
      <c r="F285" s="170">
        <v>30080</v>
      </c>
      <c r="G285" s="137">
        <v>32</v>
      </c>
      <c r="H285" s="170">
        <v>30080</v>
      </c>
    </row>
    <row r="286" spans="1:9" ht="15.75">
      <c r="A286" s="136">
        <v>6</v>
      </c>
      <c r="B286" s="136" t="s">
        <v>948</v>
      </c>
      <c r="C286" s="136" t="s">
        <v>942</v>
      </c>
      <c r="D286" s="136">
        <v>854.4</v>
      </c>
      <c r="E286" s="137">
        <v>24.36</v>
      </c>
      <c r="F286" s="170">
        <v>20813.18</v>
      </c>
      <c r="G286" s="137">
        <v>24.36</v>
      </c>
      <c r="H286" s="170">
        <v>20813.18</v>
      </c>
    </row>
    <row r="287" spans="1:9" ht="15.75">
      <c r="A287" s="158">
        <v>7</v>
      </c>
      <c r="B287" s="136" t="s">
        <v>949</v>
      </c>
      <c r="C287" s="136" t="s">
        <v>942</v>
      </c>
      <c r="D287" s="136">
        <v>680</v>
      </c>
      <c r="E287" s="137">
        <v>16.100000000000001</v>
      </c>
      <c r="F287" s="170">
        <v>10948</v>
      </c>
      <c r="G287" s="137">
        <v>16.100000000000001</v>
      </c>
      <c r="H287" s="170">
        <v>10948</v>
      </c>
    </row>
    <row r="288" spans="1:9" ht="15.75">
      <c r="A288" s="136">
        <v>8</v>
      </c>
      <c r="B288" s="136" t="s">
        <v>950</v>
      </c>
      <c r="C288" s="136" t="s">
        <v>942</v>
      </c>
      <c r="D288" s="136">
        <v>416</v>
      </c>
      <c r="E288" s="137">
        <v>3.7</v>
      </c>
      <c r="F288" s="170">
        <v>1539.2</v>
      </c>
      <c r="G288" s="137">
        <v>3.7</v>
      </c>
      <c r="H288" s="170">
        <v>1539.2</v>
      </c>
    </row>
    <row r="289" spans="1:9" ht="15.75">
      <c r="A289" s="136">
        <v>9</v>
      </c>
      <c r="B289" s="136" t="s">
        <v>951</v>
      </c>
      <c r="C289" s="136" t="s">
        <v>942</v>
      </c>
      <c r="D289" s="136">
        <v>297</v>
      </c>
      <c r="E289" s="137" t="s">
        <v>952</v>
      </c>
      <c r="F289" s="170">
        <v>237.6</v>
      </c>
      <c r="G289" s="137" t="s">
        <v>952</v>
      </c>
      <c r="H289" s="170">
        <v>237.6</v>
      </c>
    </row>
    <row r="290" spans="1:9" ht="15.75">
      <c r="A290" s="136">
        <v>10</v>
      </c>
      <c r="B290" s="136" t="s">
        <v>953</v>
      </c>
      <c r="C290" s="136" t="s">
        <v>942</v>
      </c>
      <c r="D290" s="136">
        <v>680</v>
      </c>
      <c r="E290" s="137">
        <v>24.3</v>
      </c>
      <c r="F290" s="170">
        <v>16524</v>
      </c>
      <c r="G290" s="137">
        <v>24.3</v>
      </c>
      <c r="H290" s="170">
        <v>16524</v>
      </c>
    </row>
    <row r="291" spans="1:9" ht="15.75">
      <c r="A291" s="136">
        <v>11</v>
      </c>
      <c r="B291" s="136" t="s">
        <v>954</v>
      </c>
      <c r="C291" s="136" t="s">
        <v>942</v>
      </c>
      <c r="D291" s="136">
        <v>429.99</v>
      </c>
      <c r="E291" s="137">
        <v>18.100000000000001</v>
      </c>
      <c r="F291" s="170">
        <v>7782.81</v>
      </c>
      <c r="G291" s="137">
        <v>18.100000000000001</v>
      </c>
      <c r="H291" s="170">
        <v>7782.81</v>
      </c>
    </row>
    <row r="292" spans="1:9" ht="15.75">
      <c r="A292" s="158">
        <v>12</v>
      </c>
      <c r="B292" s="136" t="s">
        <v>955</v>
      </c>
      <c r="C292" s="136" t="s">
        <v>942</v>
      </c>
      <c r="D292" s="136">
        <v>672</v>
      </c>
      <c r="E292" s="137">
        <v>5.92</v>
      </c>
      <c r="F292" s="170">
        <v>3978.24</v>
      </c>
      <c r="G292" s="137">
        <v>5.92</v>
      </c>
      <c r="H292" s="170">
        <v>3978.24</v>
      </c>
    </row>
    <row r="293" spans="1:9" ht="15.75">
      <c r="A293" s="136">
        <v>13</v>
      </c>
      <c r="B293" s="136" t="s">
        <v>956</v>
      </c>
      <c r="C293" s="136" t="s">
        <v>942</v>
      </c>
      <c r="D293" s="136">
        <v>140.49</v>
      </c>
      <c r="E293" s="137">
        <v>37</v>
      </c>
      <c r="F293" s="170">
        <v>5198.13</v>
      </c>
      <c r="G293" s="137">
        <v>37</v>
      </c>
      <c r="H293" s="170">
        <v>5198.13</v>
      </c>
    </row>
    <row r="294" spans="1:9" ht="15.75">
      <c r="A294" s="158">
        <v>14</v>
      </c>
      <c r="B294" s="10" t="s">
        <v>957</v>
      </c>
      <c r="C294" s="136" t="s">
        <v>942</v>
      </c>
      <c r="D294" s="10">
        <v>4880</v>
      </c>
      <c r="E294" s="81">
        <v>0.2</v>
      </c>
      <c r="F294" s="170">
        <v>976</v>
      </c>
      <c r="G294" s="81">
        <v>0.2</v>
      </c>
      <c r="H294" s="170">
        <v>976</v>
      </c>
    </row>
    <row r="295" spans="1:9" ht="15.75">
      <c r="A295" s="136">
        <v>16</v>
      </c>
      <c r="B295" s="10" t="s">
        <v>958</v>
      </c>
      <c r="C295" s="136" t="s">
        <v>942</v>
      </c>
      <c r="D295" s="10">
        <v>3440</v>
      </c>
      <c r="E295" s="81">
        <v>0.9</v>
      </c>
      <c r="F295" s="170">
        <v>3096</v>
      </c>
      <c r="G295" s="81">
        <v>0.9</v>
      </c>
      <c r="H295" s="170">
        <v>3096</v>
      </c>
    </row>
    <row r="296" spans="1:9" ht="15.75">
      <c r="A296" s="158">
        <v>17</v>
      </c>
      <c r="B296" s="10" t="s">
        <v>959</v>
      </c>
      <c r="C296" s="136" t="s">
        <v>942</v>
      </c>
      <c r="D296" s="10">
        <v>218.9</v>
      </c>
      <c r="E296" s="81">
        <v>75</v>
      </c>
      <c r="F296" s="170">
        <v>16417.5</v>
      </c>
      <c r="G296" s="81">
        <v>75</v>
      </c>
      <c r="H296" s="170">
        <v>16417.5</v>
      </c>
    </row>
    <row r="297" spans="1:9" ht="15.75">
      <c r="A297" s="158">
        <v>18</v>
      </c>
      <c r="B297" s="10" t="s">
        <v>960</v>
      </c>
      <c r="C297" s="136" t="s">
        <v>942</v>
      </c>
      <c r="D297" s="10">
        <v>229.86</v>
      </c>
      <c r="E297" s="81">
        <v>2</v>
      </c>
      <c r="F297" s="170">
        <v>459.72</v>
      </c>
      <c r="G297" s="81">
        <v>2</v>
      </c>
      <c r="H297" s="170">
        <v>459.72</v>
      </c>
    </row>
    <row r="298" spans="1:9" ht="15.75">
      <c r="A298" s="158">
        <v>19</v>
      </c>
      <c r="B298" s="10" t="s">
        <v>961</v>
      </c>
      <c r="C298" s="136" t="s">
        <v>942</v>
      </c>
      <c r="D298" s="10">
        <v>3480</v>
      </c>
      <c r="E298" s="81">
        <v>5</v>
      </c>
      <c r="F298" s="170">
        <v>17400</v>
      </c>
      <c r="G298" s="81">
        <v>5</v>
      </c>
      <c r="H298" s="170">
        <v>17400</v>
      </c>
    </row>
    <row r="299" spans="1:9" ht="15.75">
      <c r="A299" s="158">
        <v>20</v>
      </c>
      <c r="B299" s="10" t="s">
        <v>962</v>
      </c>
      <c r="C299" s="136" t="s">
        <v>942</v>
      </c>
      <c r="D299" s="10">
        <v>1430</v>
      </c>
      <c r="E299" s="81">
        <v>27.5</v>
      </c>
      <c r="F299" s="170">
        <v>39325</v>
      </c>
      <c r="G299" s="81">
        <v>27.5</v>
      </c>
      <c r="H299" s="170">
        <v>39325</v>
      </c>
    </row>
    <row r="300" spans="1:9" ht="15.75">
      <c r="A300" s="1232" t="s">
        <v>963</v>
      </c>
      <c r="B300" s="1234"/>
      <c r="C300" s="65"/>
      <c r="D300" s="137"/>
      <c r="E300" s="137">
        <v>444.98</v>
      </c>
      <c r="F300" s="170">
        <v>352562.8</v>
      </c>
      <c r="G300" s="137">
        <v>444.98</v>
      </c>
      <c r="H300" s="170">
        <v>352562.8</v>
      </c>
    </row>
    <row r="303" spans="1:9" ht="15.75">
      <c r="A303" s="1301" t="s">
        <v>939</v>
      </c>
      <c r="B303" s="1301"/>
      <c r="C303" s="1301"/>
      <c r="D303" s="1301"/>
      <c r="E303" s="1301"/>
      <c r="F303" s="1301"/>
      <c r="G303" s="1301"/>
      <c r="H303" s="1301"/>
      <c r="I303" s="1301"/>
    </row>
    <row r="304" spans="1:9" ht="16.5">
      <c r="A304" s="1347" t="s">
        <v>964</v>
      </c>
      <c r="B304" s="1347" t="s">
        <v>714</v>
      </c>
      <c r="C304" s="1347"/>
      <c r="D304" s="1347"/>
      <c r="E304" s="1347"/>
      <c r="F304" s="1347"/>
      <c r="G304" s="1347"/>
      <c r="H304" s="1347"/>
    </row>
    <row r="305" spans="1:8" ht="15.75">
      <c r="A305" s="154"/>
      <c r="B305" s="166"/>
      <c r="C305" s="133"/>
      <c r="D305" s="167"/>
      <c r="E305" s="166"/>
      <c r="F305" s="167"/>
      <c r="G305" s="167"/>
      <c r="H305" s="166"/>
    </row>
    <row r="306" spans="1:8">
      <c r="A306" s="1348" t="s">
        <v>672</v>
      </c>
      <c r="B306" s="1348" t="s">
        <v>673</v>
      </c>
      <c r="C306" s="1332" t="s">
        <v>5</v>
      </c>
      <c r="D306" s="1342" t="s">
        <v>718</v>
      </c>
      <c r="E306" s="1344" t="s">
        <v>676</v>
      </c>
      <c r="F306" s="1345"/>
      <c r="G306" s="1346" t="s">
        <v>677</v>
      </c>
      <c r="H306" s="1346"/>
    </row>
    <row r="307" spans="1:8" ht="21">
      <c r="A307" s="1349"/>
      <c r="B307" s="1349"/>
      <c r="C307" s="1333"/>
      <c r="D307" s="1343"/>
      <c r="E307" s="134" t="s">
        <v>678</v>
      </c>
      <c r="F307" s="156" t="s">
        <v>679</v>
      </c>
      <c r="G307" s="157" t="s">
        <v>719</v>
      </c>
      <c r="H307" s="75" t="s">
        <v>720</v>
      </c>
    </row>
    <row r="308" spans="1:8" ht="15.75">
      <c r="A308" s="136">
        <v>1</v>
      </c>
      <c r="B308" s="136" t="s">
        <v>965</v>
      </c>
      <c r="C308" s="136" t="s">
        <v>12</v>
      </c>
      <c r="D308" s="137">
        <v>780</v>
      </c>
      <c r="E308" s="136">
        <v>11</v>
      </c>
      <c r="F308" s="171">
        <v>8580</v>
      </c>
      <c r="G308" s="136">
        <v>11</v>
      </c>
      <c r="H308" s="171">
        <v>8580</v>
      </c>
    </row>
    <row r="309" spans="1:8" ht="15.75">
      <c r="A309" s="158">
        <v>2</v>
      </c>
      <c r="B309" s="136" t="s">
        <v>966</v>
      </c>
      <c r="C309" s="136" t="s">
        <v>12</v>
      </c>
      <c r="D309" s="136">
        <v>320</v>
      </c>
      <c r="E309" s="137">
        <v>25</v>
      </c>
      <c r="F309" s="171">
        <v>8000</v>
      </c>
      <c r="G309" s="137">
        <v>25</v>
      </c>
      <c r="H309" s="171">
        <v>8000</v>
      </c>
    </row>
    <row r="310" spans="1:8" ht="15.75">
      <c r="A310" s="136">
        <v>3</v>
      </c>
      <c r="B310" s="136" t="s">
        <v>967</v>
      </c>
      <c r="C310" s="136" t="s">
        <v>12</v>
      </c>
      <c r="D310" s="136">
        <v>370</v>
      </c>
      <c r="E310" s="137">
        <v>26</v>
      </c>
      <c r="F310" s="171">
        <v>9620</v>
      </c>
      <c r="G310" s="137">
        <v>26</v>
      </c>
      <c r="H310" s="171">
        <v>9620</v>
      </c>
    </row>
    <row r="311" spans="1:8" ht="15.75">
      <c r="A311" s="158">
        <v>4</v>
      </c>
      <c r="B311" s="136" t="s">
        <v>968</v>
      </c>
      <c r="C311" s="136" t="s">
        <v>942</v>
      </c>
      <c r="D311" s="136">
        <v>800</v>
      </c>
      <c r="E311" s="137">
        <v>20</v>
      </c>
      <c r="F311" s="171">
        <v>16000</v>
      </c>
      <c r="G311" s="137">
        <v>20</v>
      </c>
      <c r="H311" s="171">
        <v>16000</v>
      </c>
    </row>
    <row r="312" spans="1:8" ht="15.75">
      <c r="A312" s="136">
        <v>5</v>
      </c>
      <c r="B312" s="136" t="s">
        <v>969</v>
      </c>
      <c r="C312" s="136" t="s">
        <v>12</v>
      </c>
      <c r="D312" s="136">
        <v>480</v>
      </c>
      <c r="E312" s="137">
        <v>24</v>
      </c>
      <c r="F312" s="171">
        <v>11520</v>
      </c>
      <c r="G312" s="137">
        <v>24</v>
      </c>
      <c r="H312" s="171">
        <v>11520</v>
      </c>
    </row>
    <row r="313" spans="1:8" ht="15.75">
      <c r="A313" s="136">
        <v>6</v>
      </c>
      <c r="B313" s="136" t="s">
        <v>970</v>
      </c>
      <c r="C313" s="136" t="s">
        <v>12</v>
      </c>
      <c r="D313" s="136">
        <v>450</v>
      </c>
      <c r="E313" s="137">
        <v>15</v>
      </c>
      <c r="F313" s="171">
        <v>6750</v>
      </c>
      <c r="G313" s="137">
        <v>15</v>
      </c>
      <c r="H313" s="171">
        <v>6750</v>
      </c>
    </row>
    <row r="314" spans="1:8" ht="15.75">
      <c r="A314" s="158">
        <v>7</v>
      </c>
      <c r="B314" s="136" t="s">
        <v>971</v>
      </c>
      <c r="C314" s="136" t="s">
        <v>12</v>
      </c>
      <c r="D314" s="136">
        <v>200</v>
      </c>
      <c r="E314" s="137">
        <v>9</v>
      </c>
      <c r="F314" s="171">
        <v>1800</v>
      </c>
      <c r="G314" s="137">
        <v>9</v>
      </c>
      <c r="H314" s="171">
        <v>1800</v>
      </c>
    </row>
    <row r="315" spans="1:8" ht="15.75">
      <c r="A315" s="136">
        <v>8</v>
      </c>
      <c r="B315" s="136" t="s">
        <v>972</v>
      </c>
      <c r="C315" s="136" t="s">
        <v>12</v>
      </c>
      <c r="D315" s="136">
        <v>70</v>
      </c>
      <c r="E315" s="137">
        <v>10</v>
      </c>
      <c r="F315" s="171">
        <v>700</v>
      </c>
      <c r="G315" s="137">
        <v>10</v>
      </c>
      <c r="H315" s="171">
        <v>700</v>
      </c>
    </row>
    <row r="316" spans="1:8" ht="15.75">
      <c r="A316" s="136">
        <v>9</v>
      </c>
      <c r="B316" s="136" t="s">
        <v>973</v>
      </c>
      <c r="C316" s="136" t="s">
        <v>12</v>
      </c>
      <c r="D316" s="136">
        <v>200</v>
      </c>
      <c r="E316" s="137">
        <v>39</v>
      </c>
      <c r="F316" s="171">
        <v>7800</v>
      </c>
      <c r="G316" s="137">
        <v>39</v>
      </c>
      <c r="H316" s="171">
        <v>7800</v>
      </c>
    </row>
    <row r="317" spans="1:8" ht="15.75">
      <c r="A317" s="158">
        <v>10</v>
      </c>
      <c r="B317" s="136" t="s">
        <v>974</v>
      </c>
      <c r="C317" s="136" t="s">
        <v>12</v>
      </c>
      <c r="D317" s="136">
        <v>1200</v>
      </c>
      <c r="E317" s="137">
        <v>17</v>
      </c>
      <c r="F317" s="171">
        <v>20400</v>
      </c>
      <c r="G317" s="137">
        <v>17</v>
      </c>
      <c r="H317" s="171">
        <v>20400</v>
      </c>
    </row>
    <row r="318" spans="1:8" ht="15.75">
      <c r="A318" s="136">
        <v>11</v>
      </c>
      <c r="B318" s="136" t="s">
        <v>975</v>
      </c>
      <c r="C318" s="136" t="s">
        <v>12</v>
      </c>
      <c r="D318" s="136">
        <v>180</v>
      </c>
      <c r="E318" s="137">
        <v>20</v>
      </c>
      <c r="F318" s="171">
        <v>3600</v>
      </c>
      <c r="G318" s="137">
        <v>20</v>
      </c>
      <c r="H318" s="171">
        <v>3600</v>
      </c>
    </row>
    <row r="319" spans="1:8" ht="15.75">
      <c r="A319" s="136">
        <v>12</v>
      </c>
      <c r="B319" s="136" t="s">
        <v>976</v>
      </c>
      <c r="C319" s="136" t="s">
        <v>12</v>
      </c>
      <c r="D319" s="136">
        <v>120</v>
      </c>
      <c r="E319" s="137">
        <v>33</v>
      </c>
      <c r="F319" s="171">
        <v>3960</v>
      </c>
      <c r="G319" s="137">
        <v>33</v>
      </c>
      <c r="H319" s="171">
        <v>3960</v>
      </c>
    </row>
    <row r="320" spans="1:8" ht="15.75">
      <c r="A320" s="158">
        <v>13</v>
      </c>
      <c r="B320" s="136" t="s">
        <v>977</v>
      </c>
      <c r="C320" s="136" t="s">
        <v>12</v>
      </c>
      <c r="D320" s="136">
        <v>250</v>
      </c>
      <c r="E320" s="137">
        <v>31</v>
      </c>
      <c r="F320" s="171">
        <v>7750</v>
      </c>
      <c r="G320" s="137">
        <v>31</v>
      </c>
      <c r="H320" s="171">
        <v>7750</v>
      </c>
    </row>
    <row r="321" spans="1:9" ht="15.75">
      <c r="A321" s="136">
        <v>14</v>
      </c>
      <c r="B321" s="136" t="s">
        <v>978</v>
      </c>
      <c r="C321" s="136" t="s">
        <v>12</v>
      </c>
      <c r="D321" s="136">
        <v>1100</v>
      </c>
      <c r="E321" s="137">
        <v>12</v>
      </c>
      <c r="F321" s="171">
        <v>13200</v>
      </c>
      <c r="G321" s="137">
        <v>12</v>
      </c>
      <c r="H321" s="171">
        <v>13200</v>
      </c>
    </row>
    <row r="322" spans="1:9" ht="15.75">
      <c r="A322" s="158">
        <v>15</v>
      </c>
      <c r="B322" s="10" t="s">
        <v>979</v>
      </c>
      <c r="C322" s="136" t="s">
        <v>12</v>
      </c>
      <c r="D322" s="10">
        <v>120</v>
      </c>
      <c r="E322" s="81">
        <v>250</v>
      </c>
      <c r="F322" s="171">
        <v>30000</v>
      </c>
      <c r="G322" s="81">
        <v>250</v>
      </c>
      <c r="H322" s="171">
        <v>30000</v>
      </c>
    </row>
    <row r="323" spans="1:9" ht="15.75">
      <c r="A323" s="136">
        <v>16</v>
      </c>
      <c r="B323" s="10" t="s">
        <v>980</v>
      </c>
      <c r="C323" s="136" t="s">
        <v>12</v>
      </c>
      <c r="D323" s="10">
        <v>200</v>
      </c>
      <c r="E323" s="81">
        <v>40</v>
      </c>
      <c r="F323" s="171">
        <v>8000</v>
      </c>
      <c r="G323" s="81">
        <v>40</v>
      </c>
      <c r="H323" s="171">
        <v>8000</v>
      </c>
    </row>
    <row r="324" spans="1:9" ht="15.75">
      <c r="A324" s="136">
        <v>17</v>
      </c>
      <c r="B324" s="9" t="s">
        <v>981</v>
      </c>
      <c r="C324" s="136" t="s">
        <v>12</v>
      </c>
      <c r="D324" s="10">
        <v>650</v>
      </c>
      <c r="E324" s="81">
        <v>33</v>
      </c>
      <c r="F324" s="171">
        <v>21450</v>
      </c>
      <c r="G324" s="81">
        <v>33</v>
      </c>
      <c r="H324" s="171">
        <v>21450</v>
      </c>
    </row>
    <row r="325" spans="1:9" ht="15.75">
      <c r="A325" s="136">
        <v>18</v>
      </c>
      <c r="B325" s="9" t="s">
        <v>982</v>
      </c>
      <c r="C325" s="136" t="s">
        <v>12</v>
      </c>
      <c r="D325" s="10">
        <v>250</v>
      </c>
      <c r="E325" s="81">
        <v>6</v>
      </c>
      <c r="F325" s="171">
        <v>1500</v>
      </c>
      <c r="G325" s="81">
        <v>6</v>
      </c>
      <c r="H325" s="171">
        <v>1500</v>
      </c>
    </row>
    <row r="326" spans="1:9" ht="15.75">
      <c r="A326" s="136">
        <v>19</v>
      </c>
      <c r="B326" s="9" t="s">
        <v>983</v>
      </c>
      <c r="C326" s="136" t="s">
        <v>947</v>
      </c>
      <c r="D326" s="10">
        <v>180</v>
      </c>
      <c r="E326" s="81">
        <v>43</v>
      </c>
      <c r="F326" s="171">
        <v>7740</v>
      </c>
      <c r="G326" s="81">
        <v>43</v>
      </c>
      <c r="H326" s="171">
        <v>7740</v>
      </c>
    </row>
    <row r="327" spans="1:9" ht="15.75">
      <c r="A327" s="1232" t="s">
        <v>963</v>
      </c>
      <c r="B327" s="1234"/>
      <c r="C327" s="65"/>
      <c r="D327" s="137"/>
      <c r="E327" s="137">
        <v>664</v>
      </c>
      <c r="F327" s="171">
        <v>188370</v>
      </c>
      <c r="G327" s="137">
        <v>664</v>
      </c>
      <c r="H327" s="171">
        <v>188370</v>
      </c>
    </row>
    <row r="331" spans="1:9" ht="15.75">
      <c r="A331" s="1301" t="s">
        <v>939</v>
      </c>
      <c r="B331" s="1301"/>
      <c r="C331" s="1301"/>
      <c r="D331" s="1301"/>
      <c r="E331" s="1301"/>
      <c r="F331" s="1301"/>
      <c r="G331" s="1301"/>
      <c r="H331" s="1301"/>
      <c r="I331" s="1301"/>
    </row>
    <row r="332" spans="1:9" ht="15.75">
      <c r="A332" s="1301" t="s">
        <v>984</v>
      </c>
      <c r="B332" s="1301"/>
      <c r="C332" s="1301"/>
      <c r="D332" s="1301"/>
      <c r="E332" s="1301"/>
      <c r="F332" s="1301"/>
      <c r="G332" s="1301"/>
      <c r="H332" s="1301"/>
      <c r="I332" s="1301"/>
    </row>
    <row r="333" spans="1:9" ht="15.75">
      <c r="A333" s="183" t="s">
        <v>985</v>
      </c>
      <c r="B333" s="183"/>
      <c r="C333" s="183"/>
      <c r="D333" s="183"/>
      <c r="E333" s="183"/>
      <c r="F333" s="183"/>
      <c r="G333" s="183"/>
      <c r="H333" s="183"/>
      <c r="I333" s="183"/>
    </row>
    <row r="334" spans="1:9" ht="15.75">
      <c r="A334" s="183"/>
      <c r="B334" s="183"/>
      <c r="C334" s="183"/>
      <c r="D334" s="183"/>
      <c r="E334" s="183"/>
      <c r="F334" s="183"/>
      <c r="G334" s="183"/>
      <c r="H334" s="183"/>
      <c r="I334" s="183"/>
    </row>
    <row r="335" spans="1:9" ht="15.75">
      <c r="A335" s="183" t="s">
        <v>986</v>
      </c>
      <c r="B335" s="183"/>
      <c r="C335" s="183"/>
      <c r="D335" s="183"/>
      <c r="E335" s="183"/>
      <c r="F335" s="183"/>
      <c r="G335" s="183"/>
      <c r="H335" s="183"/>
      <c r="I335" s="183"/>
    </row>
    <row r="336" spans="1:9">
      <c r="A336" s="1334" t="s">
        <v>987</v>
      </c>
      <c r="B336" s="1323" t="s">
        <v>988</v>
      </c>
      <c r="C336" s="1326" t="s">
        <v>989</v>
      </c>
      <c r="D336" s="1327"/>
      <c r="E336" s="1328"/>
      <c r="F336" s="1329" t="s">
        <v>990</v>
      </c>
      <c r="G336" s="1330"/>
      <c r="H336" s="1330"/>
      <c r="I336" s="1331"/>
    </row>
    <row r="337" spans="1:10">
      <c r="A337" s="1335"/>
      <c r="B337" s="1324"/>
      <c r="C337" s="1334" t="s">
        <v>991</v>
      </c>
      <c r="D337" s="1329" t="s">
        <v>992</v>
      </c>
      <c r="E337" s="1331"/>
      <c r="F337" s="1337" t="s">
        <v>991</v>
      </c>
      <c r="G337" s="1339" t="s">
        <v>992</v>
      </c>
      <c r="H337" s="1340"/>
      <c r="I337" s="1341"/>
    </row>
    <row r="338" spans="1:10" ht="63.75">
      <c r="A338" s="1336"/>
      <c r="B338" s="1325"/>
      <c r="C338" s="1336"/>
      <c r="D338" s="75" t="s">
        <v>993</v>
      </c>
      <c r="E338" s="75" t="s">
        <v>994</v>
      </c>
      <c r="F338" s="1338"/>
      <c r="G338" s="184" t="s">
        <v>993</v>
      </c>
      <c r="H338" s="184" t="s">
        <v>994</v>
      </c>
      <c r="I338" s="184" t="s">
        <v>995</v>
      </c>
    </row>
    <row r="339" spans="1:10" ht="15.75">
      <c r="A339" s="185"/>
      <c r="B339" s="186"/>
      <c r="C339" s="187"/>
      <c r="D339" s="185"/>
      <c r="E339" s="75"/>
      <c r="F339" s="188"/>
      <c r="G339" s="184"/>
      <c r="H339" s="184"/>
      <c r="I339" s="184"/>
    </row>
    <row r="340" spans="1:10" ht="15.75">
      <c r="A340" s="185"/>
      <c r="B340" s="189"/>
      <c r="C340" s="190"/>
      <c r="D340" s="190"/>
      <c r="E340" s="75"/>
      <c r="F340" s="188"/>
      <c r="G340" s="184"/>
      <c r="H340" s="184"/>
      <c r="I340" s="184"/>
    </row>
    <row r="341" spans="1:10">
      <c r="A341" s="185"/>
      <c r="B341" s="191"/>
      <c r="C341" s="187"/>
      <c r="D341" s="75"/>
      <c r="E341" s="75"/>
      <c r="F341" s="188"/>
      <c r="G341" s="184"/>
      <c r="H341" s="184"/>
      <c r="I341" s="184"/>
    </row>
    <row r="342" spans="1:10">
      <c r="A342" s="185"/>
      <c r="B342" s="191"/>
      <c r="C342" s="187"/>
      <c r="D342" s="75"/>
      <c r="E342" s="75"/>
      <c r="F342" s="188"/>
      <c r="G342" s="184"/>
      <c r="H342" s="184"/>
      <c r="I342" s="184"/>
    </row>
    <row r="343" spans="1:10">
      <c r="A343" s="185"/>
      <c r="B343" s="191"/>
      <c r="C343" s="187"/>
      <c r="D343" s="75"/>
      <c r="E343" s="75"/>
      <c r="F343" s="188"/>
      <c r="G343" s="184"/>
      <c r="H343" s="184"/>
      <c r="I343" s="184"/>
    </row>
    <row r="344" spans="1:10">
      <c r="A344" s="185"/>
      <c r="B344" s="191"/>
      <c r="C344" s="187"/>
      <c r="D344" s="75"/>
      <c r="E344" s="75"/>
      <c r="F344" s="188"/>
      <c r="G344" s="184"/>
      <c r="H344" s="184"/>
      <c r="I344" s="184"/>
    </row>
    <row r="345" spans="1:10" ht="15.75">
      <c r="A345" s="192"/>
      <c r="B345" s="193"/>
      <c r="C345" s="190"/>
      <c r="D345" s="194"/>
      <c r="E345" s="194"/>
      <c r="F345" s="187"/>
      <c r="G345" s="75"/>
      <c r="H345" s="75"/>
      <c r="I345" s="75"/>
    </row>
    <row r="346" spans="1:10" ht="15.75">
      <c r="A346" s="195" t="s">
        <v>991</v>
      </c>
      <c r="B346" s="195"/>
      <c r="C346" s="196"/>
      <c r="D346" s="196"/>
      <c r="E346" s="197"/>
      <c r="F346" s="195"/>
      <c r="G346" s="195"/>
      <c r="H346" s="195"/>
      <c r="I346" s="195"/>
    </row>
    <row r="349" spans="1:10" ht="15.75">
      <c r="A349" s="198"/>
      <c r="B349" s="199" t="s">
        <v>996</v>
      </c>
      <c r="C349" s="199"/>
      <c r="D349" s="183"/>
      <c r="E349" s="183"/>
      <c r="F349" s="183"/>
      <c r="G349" s="183"/>
      <c r="H349" s="183"/>
      <c r="I349" s="183"/>
      <c r="J349" s="183"/>
    </row>
    <row r="350" spans="1:10">
      <c r="A350" s="198"/>
      <c r="B350" s="1323" t="s">
        <v>997</v>
      </c>
      <c r="C350" s="1323" t="s">
        <v>988</v>
      </c>
      <c r="D350" s="1326" t="s">
        <v>989</v>
      </c>
      <c r="E350" s="1327"/>
      <c r="F350" s="1328"/>
      <c r="G350" s="1329" t="s">
        <v>990</v>
      </c>
      <c r="H350" s="1330"/>
      <c r="I350" s="1330"/>
      <c r="J350" s="1331"/>
    </row>
    <row r="351" spans="1:10">
      <c r="A351" s="198"/>
      <c r="B351" s="1324"/>
      <c r="C351" s="1324"/>
      <c r="D351" s="1323" t="s">
        <v>991</v>
      </c>
      <c r="E351" s="1329" t="s">
        <v>992</v>
      </c>
      <c r="F351" s="1331"/>
      <c r="G351" s="1332" t="s">
        <v>991</v>
      </c>
      <c r="H351" s="1326" t="s">
        <v>998</v>
      </c>
      <c r="I351" s="1327"/>
      <c r="J351" s="1328"/>
    </row>
    <row r="352" spans="1:10" ht="113.25">
      <c r="A352" s="198"/>
      <c r="B352" s="1325"/>
      <c r="C352" s="1325"/>
      <c r="D352" s="1325"/>
      <c r="E352" s="169" t="s">
        <v>999</v>
      </c>
      <c r="F352" s="169" t="s">
        <v>1000</v>
      </c>
      <c r="G352" s="1333"/>
      <c r="H352" s="184" t="s">
        <v>999</v>
      </c>
      <c r="I352" s="184" t="s">
        <v>1001</v>
      </c>
      <c r="J352" s="184" t="s">
        <v>995</v>
      </c>
    </row>
    <row r="353" spans="1:10" ht="28.5">
      <c r="A353" s="198"/>
      <c r="B353" s="191" t="s">
        <v>1002</v>
      </c>
      <c r="C353" s="200" t="s">
        <v>1003</v>
      </c>
      <c r="D353" s="201">
        <v>580184</v>
      </c>
      <c r="E353" s="201">
        <v>580184</v>
      </c>
      <c r="F353" s="169"/>
      <c r="G353" s="145"/>
      <c r="H353" s="184"/>
      <c r="I353" s="184"/>
      <c r="J353" s="184"/>
    </row>
    <row r="354" spans="1:10" ht="28.5">
      <c r="A354" s="198"/>
      <c r="B354" s="191" t="s">
        <v>1004</v>
      </c>
      <c r="C354" s="200" t="s">
        <v>1003</v>
      </c>
      <c r="D354" s="201">
        <v>250600</v>
      </c>
      <c r="E354" s="201">
        <v>250600</v>
      </c>
      <c r="F354" s="169"/>
      <c r="G354" s="145"/>
      <c r="H354" s="184"/>
      <c r="I354" s="184"/>
      <c r="J354" s="184"/>
    </row>
    <row r="355" spans="1:10" ht="28.5">
      <c r="A355" s="198"/>
      <c r="B355" s="191" t="s">
        <v>1005</v>
      </c>
      <c r="C355" s="200" t="s">
        <v>1006</v>
      </c>
      <c r="D355" s="201">
        <v>174000</v>
      </c>
      <c r="E355" s="201">
        <v>174000</v>
      </c>
      <c r="F355" s="169"/>
      <c r="G355" s="145"/>
      <c r="H355" s="184"/>
      <c r="I355" s="184"/>
      <c r="J355" s="184"/>
    </row>
    <row r="356" spans="1:10" ht="28.5">
      <c r="A356" s="198"/>
      <c r="B356" s="187" t="s">
        <v>1007</v>
      </c>
      <c r="C356" s="200" t="s">
        <v>1008</v>
      </c>
      <c r="D356" s="201">
        <v>151152</v>
      </c>
      <c r="E356" s="201">
        <v>151152</v>
      </c>
      <c r="F356" s="169"/>
      <c r="G356" s="145"/>
      <c r="H356" s="184"/>
      <c r="I356" s="184"/>
      <c r="J356" s="184"/>
    </row>
    <row r="357" spans="1:10" ht="28.5">
      <c r="A357" s="198"/>
      <c r="B357" s="187" t="s">
        <v>1009</v>
      </c>
      <c r="C357" s="200" t="s">
        <v>1010</v>
      </c>
      <c r="D357" s="201">
        <v>843661.5</v>
      </c>
      <c r="E357" s="201">
        <v>843661.5</v>
      </c>
      <c r="F357" s="169"/>
      <c r="G357" s="145"/>
      <c r="H357" s="184"/>
      <c r="I357" s="184"/>
      <c r="J357" s="184"/>
    </row>
    <row r="358" spans="1:10">
      <c r="A358" s="198"/>
      <c r="B358" s="187" t="s">
        <v>1011</v>
      </c>
      <c r="C358" s="200" t="s">
        <v>1012</v>
      </c>
      <c r="D358" s="201">
        <v>59339</v>
      </c>
      <c r="E358" s="201">
        <v>59339</v>
      </c>
      <c r="F358" s="169"/>
      <c r="G358" s="145"/>
      <c r="H358" s="184"/>
      <c r="I358" s="184"/>
      <c r="J358" s="184"/>
    </row>
    <row r="359" spans="1:10">
      <c r="A359" s="198"/>
      <c r="B359" s="185" t="s">
        <v>1013</v>
      </c>
      <c r="C359" s="205" t="s">
        <v>1018</v>
      </c>
      <c r="D359" s="201">
        <v>187920</v>
      </c>
      <c r="E359" s="201">
        <v>187920</v>
      </c>
      <c r="F359" s="169"/>
      <c r="G359" s="145"/>
      <c r="H359" s="184"/>
      <c r="I359" s="184"/>
      <c r="J359" s="184"/>
    </row>
    <row r="360" spans="1:10">
      <c r="A360" s="198"/>
      <c r="B360" s="203" t="s">
        <v>1014</v>
      </c>
      <c r="C360" s="205" t="s">
        <v>1019</v>
      </c>
      <c r="D360" s="201">
        <v>1123620</v>
      </c>
      <c r="E360" s="201">
        <v>1123620</v>
      </c>
      <c r="F360" s="169"/>
      <c r="G360" s="145"/>
      <c r="H360" s="184"/>
      <c r="I360" s="184"/>
      <c r="J360" s="184"/>
    </row>
    <row r="361" spans="1:10">
      <c r="A361" s="198"/>
      <c r="B361" s="203" t="s">
        <v>1015</v>
      </c>
      <c r="C361" s="205" t="s">
        <v>1020</v>
      </c>
      <c r="D361" s="201">
        <v>153010</v>
      </c>
      <c r="E361" s="201">
        <v>153010</v>
      </c>
      <c r="F361" s="169"/>
      <c r="G361" s="145"/>
      <c r="H361" s="184"/>
      <c r="I361" s="184"/>
      <c r="J361" s="184"/>
    </row>
    <row r="362" spans="1:10">
      <c r="A362" s="198"/>
      <c r="B362" s="203" t="s">
        <v>1016</v>
      </c>
      <c r="C362" s="205" t="s">
        <v>1021</v>
      </c>
      <c r="D362" s="201">
        <v>305903</v>
      </c>
      <c r="E362" s="201">
        <v>305903</v>
      </c>
      <c r="F362" s="169"/>
      <c r="G362" s="145"/>
      <c r="H362" s="184"/>
      <c r="I362" s="184"/>
      <c r="J362" s="184"/>
    </row>
    <row r="363" spans="1:10" ht="15.75">
      <c r="A363" s="198"/>
      <c r="B363" s="185" t="s">
        <v>1017</v>
      </c>
      <c r="C363" s="189"/>
      <c r="D363" s="201">
        <v>46700</v>
      </c>
      <c r="E363" s="201">
        <v>46700</v>
      </c>
      <c r="F363" s="169"/>
      <c r="G363" s="145"/>
      <c r="H363" s="184"/>
      <c r="I363" s="184"/>
      <c r="J363" s="184"/>
    </row>
    <row r="364" spans="1:10" ht="15.75">
      <c r="A364" s="198"/>
      <c r="B364" s="195" t="s">
        <v>991</v>
      </c>
      <c r="C364" s="195"/>
      <c r="D364" s="204">
        <v>3876090</v>
      </c>
      <c r="E364" s="204">
        <v>3876090</v>
      </c>
      <c r="F364" s="195"/>
      <c r="G364" s="195"/>
      <c r="H364" s="195"/>
      <c r="I364" s="195"/>
      <c r="J364" s="195"/>
    </row>
    <row r="367" spans="1:10">
      <c r="B367" s="119" t="s">
        <v>655</v>
      </c>
      <c r="C367" s="119"/>
      <c r="D367" s="119"/>
      <c r="E367" s="131"/>
      <c r="F367" s="119"/>
      <c r="G367" s="119"/>
    </row>
    <row r="368" spans="1:10">
      <c r="B368" s="119" t="s">
        <v>656</v>
      </c>
      <c r="C368" s="119"/>
      <c r="D368" s="119"/>
      <c r="E368" s="131"/>
      <c r="F368" s="119"/>
      <c r="G368" s="119"/>
    </row>
    <row r="369" spans="1:8">
      <c r="B369" s="119" t="s">
        <v>657</v>
      </c>
      <c r="C369" s="119"/>
      <c r="D369" s="119"/>
      <c r="E369" s="131"/>
      <c r="F369" s="119"/>
      <c r="G369" s="119"/>
    </row>
    <row r="370" spans="1:8">
      <c r="B370" s="119" t="s">
        <v>658</v>
      </c>
      <c r="C370" s="119"/>
      <c r="D370" s="119"/>
      <c r="E370" s="131"/>
      <c r="F370" s="119"/>
      <c r="G370" s="119"/>
    </row>
    <row r="371" spans="1:8">
      <c r="B371" s="119" t="s">
        <v>659</v>
      </c>
      <c r="C371" s="119"/>
      <c r="D371" s="119"/>
      <c r="E371" s="131"/>
      <c r="F371" s="119"/>
      <c r="G371" s="119"/>
    </row>
    <row r="372" spans="1:8">
      <c r="B372" s="44"/>
      <c r="C372" s="44"/>
      <c r="D372" s="44"/>
      <c r="E372" s="45"/>
      <c r="F372" s="44"/>
      <c r="G372" s="44"/>
    </row>
    <row r="373" spans="1:8">
      <c r="B373" s="120" t="s">
        <v>660</v>
      </c>
      <c r="C373" s="120"/>
      <c r="D373" s="120"/>
      <c r="E373" s="132"/>
      <c r="F373" s="120"/>
      <c r="G373" s="120"/>
    </row>
    <row r="375" spans="1:8">
      <c r="A375" s="121"/>
      <c r="B375" s="121"/>
      <c r="C375" s="121"/>
      <c r="D375" s="121"/>
      <c r="E375" s="121"/>
      <c r="F375" s="121"/>
      <c r="G375" s="121"/>
      <c r="H375" s="121"/>
    </row>
    <row r="376" spans="1:8">
      <c r="A376" s="1317" t="s">
        <v>1</v>
      </c>
      <c r="B376" s="1321" t="s">
        <v>661</v>
      </c>
      <c r="C376" s="1321" t="s">
        <v>662</v>
      </c>
      <c r="D376" s="1321" t="s">
        <v>663</v>
      </c>
      <c r="E376" s="1319" t="s">
        <v>664</v>
      </c>
      <c r="F376" s="1320"/>
      <c r="G376" s="1317" t="s">
        <v>665</v>
      </c>
      <c r="H376" s="1318"/>
    </row>
    <row r="377" spans="1:8" ht="45">
      <c r="A377" s="1318"/>
      <c r="B377" s="1322"/>
      <c r="C377" s="1322"/>
      <c r="D377" s="1322"/>
      <c r="E377" s="122" t="s">
        <v>666</v>
      </c>
      <c r="F377" s="122" t="s">
        <v>667</v>
      </c>
      <c r="G377" s="123" t="s">
        <v>668</v>
      </c>
      <c r="H377" s="123" t="s">
        <v>669</v>
      </c>
    </row>
    <row r="378" spans="1:8">
      <c r="A378" s="124">
        <v>1</v>
      </c>
      <c r="B378" s="125">
        <v>2</v>
      </c>
      <c r="C378" s="125">
        <v>3</v>
      </c>
      <c r="D378" s="125">
        <v>4</v>
      </c>
      <c r="E378" s="126">
        <v>5</v>
      </c>
      <c r="F378" s="126">
        <v>6</v>
      </c>
      <c r="G378" s="127">
        <v>7</v>
      </c>
      <c r="H378" s="127">
        <v>8</v>
      </c>
    </row>
    <row r="379" spans="1:8" ht="15.75">
      <c r="A379" s="68">
        <v>1</v>
      </c>
      <c r="B379" s="206" t="s">
        <v>1022</v>
      </c>
      <c r="C379" s="207">
        <v>2473700163440010</v>
      </c>
      <c r="D379" s="208">
        <v>45290</v>
      </c>
      <c r="E379" s="6">
        <v>0</v>
      </c>
      <c r="F379" s="6">
        <v>0</v>
      </c>
      <c r="G379" s="209">
        <v>0</v>
      </c>
      <c r="H379" s="209">
        <v>0</v>
      </c>
    </row>
    <row r="380" spans="1:8" ht="15.75">
      <c r="A380" s="68"/>
      <c r="B380" s="206"/>
      <c r="C380" s="210"/>
      <c r="D380" s="68"/>
      <c r="E380" s="211"/>
      <c r="F380" s="65"/>
      <c r="G380" s="68"/>
      <c r="H380" s="68"/>
    </row>
  </sheetData>
  <mergeCells count="44">
    <mergeCell ref="G1:I3"/>
    <mergeCell ref="A327:B327"/>
    <mergeCell ref="G279:H279"/>
    <mergeCell ref="A300:B300"/>
    <mergeCell ref="A304:H304"/>
    <mergeCell ref="A306:A307"/>
    <mergeCell ref="B306:B307"/>
    <mergeCell ref="C306:C307"/>
    <mergeCell ref="D306:D307"/>
    <mergeCell ref="E306:F306"/>
    <mergeCell ref="G306:H306"/>
    <mergeCell ref="A273:B273"/>
    <mergeCell ref="A276:H276"/>
    <mergeCell ref="A277:H277"/>
    <mergeCell ref="A279:A280"/>
    <mergeCell ref="B279:B280"/>
    <mergeCell ref="C279:C280"/>
    <mergeCell ref="D279:D280"/>
    <mergeCell ref="E279:F279"/>
    <mergeCell ref="A331:I331"/>
    <mergeCell ref="A303:I303"/>
    <mergeCell ref="A332:I332"/>
    <mergeCell ref="A336:A338"/>
    <mergeCell ref="B336:B338"/>
    <mergeCell ref="C336:E336"/>
    <mergeCell ref="F336:I336"/>
    <mergeCell ref="C337:C338"/>
    <mergeCell ref="D337:E337"/>
    <mergeCell ref="F337:F338"/>
    <mergeCell ref="G337:I337"/>
    <mergeCell ref="B350:B352"/>
    <mergeCell ref="C350:C352"/>
    <mergeCell ref="D350:F350"/>
    <mergeCell ref="G350:J350"/>
    <mergeCell ref="D351:D352"/>
    <mergeCell ref="E351:F351"/>
    <mergeCell ref="G351:G352"/>
    <mergeCell ref="H351:J351"/>
    <mergeCell ref="A376:A377"/>
    <mergeCell ref="E376:F376"/>
    <mergeCell ref="G376:H376"/>
    <mergeCell ref="B376:B377"/>
    <mergeCell ref="C376:C377"/>
    <mergeCell ref="D376:D377"/>
  </mergeCells>
  <pageMargins left="0.70866141732283472" right="0.46" top="0.28000000000000003" bottom="0.22" header="0.31496062992125984" footer="0.31496062992125984"/>
  <pageSetup paperSize="9" scale="6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topLeftCell="A85" workbookViewId="0">
      <selection activeCell="A98" sqref="A98:XFD98"/>
    </sheetView>
  </sheetViews>
  <sheetFormatPr defaultRowHeight="15"/>
  <cols>
    <col min="1" max="1" width="6.7109375" customWidth="1"/>
    <col min="2" max="2" width="24.7109375" customWidth="1"/>
    <col min="3" max="3" width="18.42578125" customWidth="1"/>
    <col min="4" max="5" width="10.140625" customWidth="1"/>
    <col min="6" max="6" width="11.140625" customWidth="1"/>
    <col min="7" max="7" width="14.85546875" customWidth="1"/>
    <col min="8" max="8" width="12.5703125" customWidth="1"/>
    <col min="9" max="9" width="15.85546875" customWidth="1"/>
    <col min="10" max="10" width="9.85546875" customWidth="1"/>
  </cols>
  <sheetData>
    <row r="1" spans="1:10" ht="30.75" customHeight="1">
      <c r="G1" s="1235" t="s">
        <v>3187</v>
      </c>
      <c r="H1" s="1235"/>
      <c r="I1" s="1235"/>
      <c r="J1" s="1055"/>
    </row>
    <row r="2" spans="1:10">
      <c r="G2" s="1235"/>
      <c r="H2" s="1235"/>
      <c r="I2" s="1235"/>
      <c r="J2" s="1055"/>
    </row>
    <row r="3" spans="1:10">
      <c r="G3" s="1235"/>
      <c r="H3" s="1235"/>
      <c r="I3" s="1235"/>
      <c r="J3" s="1055"/>
    </row>
    <row r="4" spans="1:10">
      <c r="G4" s="1053"/>
      <c r="H4" s="1053"/>
      <c r="I4" s="1053"/>
      <c r="J4" s="1053"/>
    </row>
    <row r="5" spans="1:10" ht="13.5" customHeight="1">
      <c r="C5" s="220" t="s">
        <v>3212</v>
      </c>
      <c r="D5" s="220"/>
      <c r="E5" s="220"/>
      <c r="G5" s="1102"/>
      <c r="H5" s="1102"/>
      <c r="I5" s="1102"/>
      <c r="J5" s="1102"/>
    </row>
    <row r="6" spans="1:10" ht="15.75">
      <c r="A6" s="150" t="s">
        <v>714</v>
      </c>
      <c r="B6" s="150"/>
      <c r="C6" s="151"/>
      <c r="D6" s="151"/>
      <c r="E6" s="152"/>
      <c r="F6" s="150"/>
      <c r="G6" s="152"/>
      <c r="H6" s="153"/>
      <c r="I6" s="154"/>
    </row>
    <row r="7" spans="1:10" ht="15.75">
      <c r="A7" s="155" t="s">
        <v>715</v>
      </c>
      <c r="B7" s="155"/>
      <c r="C7" s="155"/>
      <c r="D7" s="155"/>
      <c r="E7" s="155"/>
      <c r="F7" s="155"/>
      <c r="G7" s="155"/>
      <c r="H7" s="155"/>
      <c r="I7" s="155"/>
    </row>
    <row r="8" spans="1:10" ht="15.75">
      <c r="A8" s="212"/>
      <c r="B8" s="155"/>
      <c r="C8" s="155"/>
      <c r="D8" s="155"/>
      <c r="E8" s="155"/>
      <c r="F8" s="155"/>
      <c r="G8" s="213"/>
      <c r="H8" s="213"/>
      <c r="I8" s="213"/>
    </row>
    <row r="9" spans="1:10" ht="23.25" customHeight="1">
      <c r="A9" s="1350" t="s">
        <v>672</v>
      </c>
      <c r="B9" s="1350" t="s">
        <v>1023</v>
      </c>
      <c r="C9" s="1352" t="s">
        <v>716</v>
      </c>
      <c r="D9" s="1350" t="s">
        <v>5</v>
      </c>
      <c r="E9" s="1350" t="s">
        <v>1024</v>
      </c>
      <c r="F9" s="1354" t="s">
        <v>1025</v>
      </c>
      <c r="G9" s="1355"/>
      <c r="H9" s="1356" t="s">
        <v>677</v>
      </c>
      <c r="I9" s="1357"/>
    </row>
    <row r="10" spans="1:10">
      <c r="A10" s="1351"/>
      <c r="B10" s="1351"/>
      <c r="C10" s="1353"/>
      <c r="D10" s="1351"/>
      <c r="E10" s="1351"/>
      <c r="F10" s="214" t="s">
        <v>1026</v>
      </c>
      <c r="G10" s="214" t="s">
        <v>1027</v>
      </c>
      <c r="H10" s="215" t="s">
        <v>719</v>
      </c>
      <c r="I10" s="216" t="s">
        <v>720</v>
      </c>
    </row>
    <row r="11" spans="1:10" ht="15.75">
      <c r="A11" s="217" t="s">
        <v>1028</v>
      </c>
      <c r="B11" s="11" t="s">
        <v>184</v>
      </c>
      <c r="C11" s="14">
        <v>2020</v>
      </c>
      <c r="D11" s="14" t="s">
        <v>12</v>
      </c>
      <c r="E11" s="32">
        <v>6164.4</v>
      </c>
      <c r="F11" s="14">
        <v>70</v>
      </c>
      <c r="G11" s="32">
        <f>E11*F11</f>
        <v>431508</v>
      </c>
      <c r="H11" s="14">
        <v>70</v>
      </c>
      <c r="I11" s="32">
        <f>E11*F11</f>
        <v>431508</v>
      </c>
    </row>
    <row r="12" spans="1:10" ht="15.75">
      <c r="A12" s="217" t="s">
        <v>1029</v>
      </c>
      <c r="B12" s="11" t="s">
        <v>731</v>
      </c>
      <c r="C12" s="14">
        <v>2020</v>
      </c>
      <c r="D12" s="14" t="s">
        <v>12</v>
      </c>
      <c r="E12" s="32">
        <v>3720</v>
      </c>
      <c r="F12" s="14">
        <v>290</v>
      </c>
      <c r="G12" s="32">
        <f t="shared" ref="G12:G60" si="0">E12*F12</f>
        <v>1078800</v>
      </c>
      <c r="H12" s="14">
        <v>290</v>
      </c>
      <c r="I12" s="32">
        <f t="shared" ref="I12:I60" si="1">E12*F12</f>
        <v>1078800</v>
      </c>
    </row>
    <row r="13" spans="1:10" ht="47.25">
      <c r="A13" s="217" t="s">
        <v>1030</v>
      </c>
      <c r="B13" s="11" t="s">
        <v>1031</v>
      </c>
      <c r="C13" s="14">
        <v>2020</v>
      </c>
      <c r="D13" s="14" t="s">
        <v>12</v>
      </c>
      <c r="E13" s="32">
        <v>2741.6</v>
      </c>
      <c r="F13" s="14">
        <v>550</v>
      </c>
      <c r="G13" s="32">
        <f t="shared" si="0"/>
        <v>1507880</v>
      </c>
      <c r="H13" s="14">
        <v>550</v>
      </c>
      <c r="I13" s="32">
        <f t="shared" si="1"/>
        <v>1507880</v>
      </c>
    </row>
    <row r="14" spans="1:10" ht="31.5">
      <c r="A14" s="5">
        <v>4</v>
      </c>
      <c r="B14" s="11" t="s">
        <v>1032</v>
      </c>
      <c r="C14" s="14">
        <v>2020</v>
      </c>
      <c r="D14" s="14"/>
      <c r="E14" s="32">
        <v>28000</v>
      </c>
      <c r="F14" s="14">
        <v>2</v>
      </c>
      <c r="G14" s="32">
        <f t="shared" si="0"/>
        <v>56000</v>
      </c>
      <c r="H14" s="14">
        <v>2</v>
      </c>
      <c r="I14" s="32">
        <f t="shared" si="1"/>
        <v>56000</v>
      </c>
    </row>
    <row r="15" spans="1:10" ht="47.25">
      <c r="A15" s="5">
        <v>5</v>
      </c>
      <c r="B15" s="11" t="s">
        <v>1033</v>
      </c>
      <c r="C15" s="14">
        <v>2020</v>
      </c>
      <c r="D15" s="14" t="s">
        <v>12</v>
      </c>
      <c r="E15" s="32">
        <v>8000</v>
      </c>
      <c r="F15" s="14">
        <v>2</v>
      </c>
      <c r="G15" s="32">
        <f t="shared" si="0"/>
        <v>16000</v>
      </c>
      <c r="H15" s="14">
        <v>2</v>
      </c>
      <c r="I15" s="32">
        <f t="shared" si="1"/>
        <v>16000</v>
      </c>
    </row>
    <row r="16" spans="1:10" ht="31.5">
      <c r="A16" s="14">
        <v>6</v>
      </c>
      <c r="B16" s="11" t="s">
        <v>1034</v>
      </c>
      <c r="C16" s="14">
        <v>2020</v>
      </c>
      <c r="D16" s="14" t="s">
        <v>12</v>
      </c>
      <c r="E16" s="32">
        <v>123800</v>
      </c>
      <c r="F16" s="14">
        <v>2</v>
      </c>
      <c r="G16" s="32">
        <f t="shared" si="0"/>
        <v>247600</v>
      </c>
      <c r="H16" s="14">
        <v>2</v>
      </c>
      <c r="I16" s="32">
        <f t="shared" si="1"/>
        <v>247600</v>
      </c>
    </row>
    <row r="17" spans="1:9" ht="31.5">
      <c r="A17" s="14">
        <v>7</v>
      </c>
      <c r="B17" s="11" t="s">
        <v>1035</v>
      </c>
      <c r="C17" s="14">
        <v>2020</v>
      </c>
      <c r="D17" s="14" t="s">
        <v>12</v>
      </c>
      <c r="E17" s="32">
        <v>23998</v>
      </c>
      <c r="F17" s="14">
        <v>27</v>
      </c>
      <c r="G17" s="32">
        <f t="shared" si="0"/>
        <v>647946</v>
      </c>
      <c r="H17" s="14">
        <v>27</v>
      </c>
      <c r="I17" s="32">
        <f t="shared" si="1"/>
        <v>647946</v>
      </c>
    </row>
    <row r="18" spans="1:9" ht="15.75">
      <c r="A18" s="14">
        <v>8</v>
      </c>
      <c r="B18" s="11" t="s">
        <v>1036</v>
      </c>
      <c r="C18" s="14">
        <v>2020</v>
      </c>
      <c r="D18" s="14" t="s">
        <v>12</v>
      </c>
      <c r="E18" s="32">
        <v>888</v>
      </c>
      <c r="F18" s="14">
        <v>270</v>
      </c>
      <c r="G18" s="32">
        <f t="shared" si="0"/>
        <v>239760</v>
      </c>
      <c r="H18" s="14">
        <v>270</v>
      </c>
      <c r="I18" s="32">
        <f t="shared" si="1"/>
        <v>239760</v>
      </c>
    </row>
    <row r="19" spans="1:9" ht="31.5">
      <c r="A19" s="14">
        <v>9</v>
      </c>
      <c r="B19" s="11" t="s">
        <v>1037</v>
      </c>
      <c r="C19" s="14">
        <v>2020</v>
      </c>
      <c r="D19" s="14" t="s">
        <v>12</v>
      </c>
      <c r="E19" s="32">
        <v>34400</v>
      </c>
      <c r="F19" s="14">
        <v>3</v>
      </c>
      <c r="G19" s="32">
        <f t="shared" si="0"/>
        <v>103200</v>
      </c>
      <c r="H19" s="14">
        <v>3</v>
      </c>
      <c r="I19" s="32">
        <f t="shared" si="1"/>
        <v>103200</v>
      </c>
    </row>
    <row r="20" spans="1:9" ht="31.5">
      <c r="A20" s="14">
        <v>10</v>
      </c>
      <c r="B20" s="11" t="s">
        <v>1037</v>
      </c>
      <c r="C20" s="14">
        <v>2020</v>
      </c>
      <c r="D20" s="14" t="s">
        <v>12</v>
      </c>
      <c r="E20" s="32">
        <v>34400</v>
      </c>
      <c r="F20" s="14">
        <v>45</v>
      </c>
      <c r="G20" s="32">
        <f t="shared" si="0"/>
        <v>1548000</v>
      </c>
      <c r="H20" s="14">
        <v>45</v>
      </c>
      <c r="I20" s="32">
        <f t="shared" si="1"/>
        <v>1548000</v>
      </c>
    </row>
    <row r="21" spans="1:9" ht="47.25">
      <c r="A21" s="14">
        <v>11</v>
      </c>
      <c r="B21" s="11" t="s">
        <v>1038</v>
      </c>
      <c r="C21" s="14">
        <v>2020</v>
      </c>
      <c r="D21" s="14" t="s">
        <v>12</v>
      </c>
      <c r="E21" s="32">
        <v>141600</v>
      </c>
      <c r="F21" s="14">
        <v>2</v>
      </c>
      <c r="G21" s="32">
        <f t="shared" si="0"/>
        <v>283200</v>
      </c>
      <c r="H21" s="14">
        <v>2</v>
      </c>
      <c r="I21" s="32">
        <f t="shared" si="1"/>
        <v>283200</v>
      </c>
    </row>
    <row r="22" spans="1:9" ht="31.5">
      <c r="A22" s="14">
        <v>12</v>
      </c>
      <c r="B22" s="11" t="s">
        <v>1039</v>
      </c>
      <c r="C22" s="14">
        <v>2020</v>
      </c>
      <c r="D22" s="14" t="s">
        <v>12</v>
      </c>
      <c r="E22" s="32">
        <v>57836</v>
      </c>
      <c r="F22" s="14">
        <v>20</v>
      </c>
      <c r="G22" s="32">
        <f t="shared" si="0"/>
        <v>1156720</v>
      </c>
      <c r="H22" s="14">
        <v>20</v>
      </c>
      <c r="I22" s="32">
        <f t="shared" si="1"/>
        <v>1156720</v>
      </c>
    </row>
    <row r="23" spans="1:9" ht="31.5">
      <c r="A23" s="14">
        <v>13</v>
      </c>
      <c r="B23" s="11" t="s">
        <v>1040</v>
      </c>
      <c r="C23" s="14">
        <v>2020</v>
      </c>
      <c r="D23" s="14" t="s">
        <v>12</v>
      </c>
      <c r="E23" s="32">
        <v>36761</v>
      </c>
      <c r="F23" s="14">
        <v>3</v>
      </c>
      <c r="G23" s="32">
        <f t="shared" si="0"/>
        <v>110283</v>
      </c>
      <c r="H23" s="14">
        <v>3</v>
      </c>
      <c r="I23" s="32">
        <f t="shared" si="1"/>
        <v>110283</v>
      </c>
    </row>
    <row r="24" spans="1:9" ht="15.75">
      <c r="A24" s="14">
        <v>14</v>
      </c>
      <c r="B24" s="11" t="s">
        <v>1041</v>
      </c>
      <c r="C24" s="14">
        <v>2020</v>
      </c>
      <c r="D24" s="14" t="s">
        <v>12</v>
      </c>
      <c r="E24" s="32">
        <v>3000</v>
      </c>
      <c r="F24" s="14">
        <v>300</v>
      </c>
      <c r="G24" s="32">
        <f t="shared" si="0"/>
        <v>900000</v>
      </c>
      <c r="H24" s="14">
        <v>300</v>
      </c>
      <c r="I24" s="32">
        <f t="shared" si="1"/>
        <v>900000</v>
      </c>
    </row>
    <row r="25" spans="1:9" ht="15.75">
      <c r="A25" s="14">
        <v>15</v>
      </c>
      <c r="B25" s="11" t="s">
        <v>1042</v>
      </c>
      <c r="C25" s="14">
        <v>2020</v>
      </c>
      <c r="D25" s="14" t="s">
        <v>12</v>
      </c>
      <c r="E25" s="32">
        <v>150000</v>
      </c>
      <c r="F25" s="14">
        <v>1</v>
      </c>
      <c r="G25" s="32">
        <f t="shared" si="0"/>
        <v>150000</v>
      </c>
      <c r="H25" s="14">
        <v>1</v>
      </c>
      <c r="I25" s="32">
        <f t="shared" si="1"/>
        <v>150000</v>
      </c>
    </row>
    <row r="26" spans="1:9" ht="15.75">
      <c r="A26" s="14">
        <v>16</v>
      </c>
      <c r="B26" s="11" t="s">
        <v>153</v>
      </c>
      <c r="C26" s="14">
        <v>2020</v>
      </c>
      <c r="D26" s="14" t="s">
        <v>12</v>
      </c>
      <c r="E26" s="32">
        <v>269400</v>
      </c>
      <c r="F26" s="14">
        <v>3</v>
      </c>
      <c r="G26" s="32">
        <f t="shared" si="0"/>
        <v>808200</v>
      </c>
      <c r="H26" s="14">
        <v>3</v>
      </c>
      <c r="I26" s="32">
        <f t="shared" si="1"/>
        <v>808200</v>
      </c>
    </row>
    <row r="27" spans="1:9" ht="31.5">
      <c r="A27" s="14">
        <v>17</v>
      </c>
      <c r="B27" s="11" t="s">
        <v>1043</v>
      </c>
      <c r="C27" s="14">
        <v>2020</v>
      </c>
      <c r="D27" s="14" t="s">
        <v>12</v>
      </c>
      <c r="E27" s="32">
        <v>96000</v>
      </c>
      <c r="F27" s="14">
        <v>10</v>
      </c>
      <c r="G27" s="32">
        <f t="shared" si="0"/>
        <v>960000</v>
      </c>
      <c r="H27" s="14">
        <v>10</v>
      </c>
      <c r="I27" s="32">
        <f t="shared" si="1"/>
        <v>960000</v>
      </c>
    </row>
    <row r="28" spans="1:9" ht="31.5">
      <c r="A28" s="14">
        <v>18</v>
      </c>
      <c r="B28" s="11" t="s">
        <v>1044</v>
      </c>
      <c r="C28" s="14">
        <v>2020</v>
      </c>
      <c r="D28" s="14" t="s">
        <v>12</v>
      </c>
      <c r="E28" s="32">
        <v>21098.400000000001</v>
      </c>
      <c r="F28" s="14">
        <v>80</v>
      </c>
      <c r="G28" s="32">
        <f t="shared" si="0"/>
        <v>1687872</v>
      </c>
      <c r="H28" s="14">
        <v>80</v>
      </c>
      <c r="I28" s="32">
        <f t="shared" si="1"/>
        <v>1687872</v>
      </c>
    </row>
    <row r="29" spans="1:9" ht="31.5">
      <c r="A29" s="14">
        <v>19</v>
      </c>
      <c r="B29" s="11" t="s">
        <v>1044</v>
      </c>
      <c r="C29" s="14">
        <v>2020</v>
      </c>
      <c r="D29" s="14" t="s">
        <v>12</v>
      </c>
      <c r="E29" s="32">
        <v>21098.400000000001</v>
      </c>
      <c r="F29" s="14">
        <v>22</v>
      </c>
      <c r="G29" s="32">
        <f t="shared" si="0"/>
        <v>464164.80000000005</v>
      </c>
      <c r="H29" s="14">
        <v>22</v>
      </c>
      <c r="I29" s="32">
        <f t="shared" si="1"/>
        <v>464164.80000000005</v>
      </c>
    </row>
    <row r="30" spans="1:9" ht="31.5">
      <c r="A30" s="14">
        <v>20</v>
      </c>
      <c r="B30" s="11" t="s">
        <v>1045</v>
      </c>
      <c r="C30" s="14">
        <v>2020</v>
      </c>
      <c r="D30" s="14" t="s">
        <v>12</v>
      </c>
      <c r="E30" s="32">
        <v>13786.6</v>
      </c>
      <c r="F30" s="14">
        <v>70</v>
      </c>
      <c r="G30" s="32">
        <f t="shared" si="0"/>
        <v>965062</v>
      </c>
      <c r="H30" s="14">
        <v>70</v>
      </c>
      <c r="I30" s="32">
        <f t="shared" si="1"/>
        <v>965062</v>
      </c>
    </row>
    <row r="31" spans="1:9" ht="31.5">
      <c r="A31" s="14">
        <v>21</v>
      </c>
      <c r="B31" s="11" t="s">
        <v>1046</v>
      </c>
      <c r="C31" s="14">
        <v>2020</v>
      </c>
      <c r="D31" s="14" t="s">
        <v>12</v>
      </c>
      <c r="E31" s="32">
        <v>190000</v>
      </c>
      <c r="F31" s="14">
        <v>1</v>
      </c>
      <c r="G31" s="32">
        <f t="shared" si="0"/>
        <v>190000</v>
      </c>
      <c r="H31" s="14">
        <v>1</v>
      </c>
      <c r="I31" s="32">
        <f t="shared" si="1"/>
        <v>190000</v>
      </c>
    </row>
    <row r="32" spans="1:9" ht="31.5">
      <c r="A32" s="14">
        <v>22</v>
      </c>
      <c r="B32" s="11" t="s">
        <v>1047</v>
      </c>
      <c r="C32" s="14">
        <v>2020</v>
      </c>
      <c r="D32" s="14" t="s">
        <v>12</v>
      </c>
      <c r="E32" s="32">
        <v>65000</v>
      </c>
      <c r="F32" s="14">
        <v>2</v>
      </c>
      <c r="G32" s="32">
        <f t="shared" si="0"/>
        <v>130000</v>
      </c>
      <c r="H32" s="14">
        <v>2</v>
      </c>
      <c r="I32" s="32">
        <f t="shared" si="1"/>
        <v>130000</v>
      </c>
    </row>
    <row r="33" spans="1:9" ht="15.75">
      <c r="A33" s="14">
        <v>23</v>
      </c>
      <c r="B33" s="11" t="s">
        <v>1048</v>
      </c>
      <c r="C33" s="14">
        <v>2020</v>
      </c>
      <c r="D33" s="14" t="s">
        <v>12</v>
      </c>
      <c r="E33" s="32">
        <v>75000</v>
      </c>
      <c r="F33" s="14">
        <v>2</v>
      </c>
      <c r="G33" s="32">
        <f t="shared" si="0"/>
        <v>150000</v>
      </c>
      <c r="H33" s="14">
        <v>2</v>
      </c>
      <c r="I33" s="32">
        <f t="shared" si="1"/>
        <v>150000</v>
      </c>
    </row>
    <row r="34" spans="1:9" ht="15.75">
      <c r="A34" s="14">
        <v>24</v>
      </c>
      <c r="B34" s="11" t="s">
        <v>1049</v>
      </c>
      <c r="C34" s="14">
        <v>2020</v>
      </c>
      <c r="D34" s="14" t="s">
        <v>12</v>
      </c>
      <c r="E34" s="32">
        <v>3570</v>
      </c>
      <c r="F34" s="14">
        <v>290</v>
      </c>
      <c r="G34" s="32">
        <f t="shared" si="0"/>
        <v>1035300</v>
      </c>
      <c r="H34" s="14">
        <v>290</v>
      </c>
      <c r="I34" s="32">
        <f t="shared" si="1"/>
        <v>1035300</v>
      </c>
    </row>
    <row r="35" spans="1:9" ht="15.75">
      <c r="A35" s="14">
        <v>25</v>
      </c>
      <c r="B35" s="11" t="s">
        <v>94</v>
      </c>
      <c r="C35" s="14">
        <v>2020</v>
      </c>
      <c r="D35" s="14" t="s">
        <v>12</v>
      </c>
      <c r="E35" s="32">
        <v>39095</v>
      </c>
      <c r="F35" s="14">
        <v>15</v>
      </c>
      <c r="G35" s="32">
        <f t="shared" si="0"/>
        <v>586425</v>
      </c>
      <c r="H35" s="14">
        <v>15</v>
      </c>
      <c r="I35" s="32">
        <f t="shared" si="1"/>
        <v>586425</v>
      </c>
    </row>
    <row r="36" spans="1:9" ht="31.5">
      <c r="A36" s="14">
        <v>26</v>
      </c>
      <c r="B36" s="11" t="s">
        <v>1050</v>
      </c>
      <c r="C36" s="14">
        <v>2020</v>
      </c>
      <c r="D36" s="14" t="s">
        <v>12</v>
      </c>
      <c r="E36" s="32">
        <v>234000</v>
      </c>
      <c r="F36" s="14">
        <v>2</v>
      </c>
      <c r="G36" s="32">
        <f t="shared" si="0"/>
        <v>468000</v>
      </c>
      <c r="H36" s="14">
        <v>2</v>
      </c>
      <c r="I36" s="32">
        <f t="shared" si="1"/>
        <v>468000</v>
      </c>
    </row>
    <row r="37" spans="1:9" ht="31.5">
      <c r="A37" s="14">
        <v>27</v>
      </c>
      <c r="B37" s="11" t="s">
        <v>1051</v>
      </c>
      <c r="C37" s="14">
        <v>2020</v>
      </c>
      <c r="D37" s="14" t="s">
        <v>12</v>
      </c>
      <c r="E37" s="32">
        <v>189600</v>
      </c>
      <c r="F37" s="14">
        <v>1</v>
      </c>
      <c r="G37" s="32">
        <f t="shared" si="0"/>
        <v>189600</v>
      </c>
      <c r="H37" s="14">
        <v>1</v>
      </c>
      <c r="I37" s="32">
        <f t="shared" si="1"/>
        <v>189600</v>
      </c>
    </row>
    <row r="38" spans="1:9" ht="31.5">
      <c r="A38" s="14">
        <v>28</v>
      </c>
      <c r="B38" s="11" t="s">
        <v>1052</v>
      </c>
      <c r="C38" s="14">
        <v>2020</v>
      </c>
      <c r="D38" s="14" t="s">
        <v>12</v>
      </c>
      <c r="E38" s="32">
        <v>17772</v>
      </c>
      <c r="F38" s="14">
        <v>32</v>
      </c>
      <c r="G38" s="32">
        <f t="shared" si="0"/>
        <v>568704</v>
      </c>
      <c r="H38" s="14">
        <v>32</v>
      </c>
      <c r="I38" s="32">
        <f t="shared" si="1"/>
        <v>568704</v>
      </c>
    </row>
    <row r="39" spans="1:9" ht="15.75">
      <c r="A39" s="14">
        <v>29</v>
      </c>
      <c r="B39" s="11" t="s">
        <v>730</v>
      </c>
      <c r="C39" s="14">
        <v>2020</v>
      </c>
      <c r="D39" s="14" t="s">
        <v>12</v>
      </c>
      <c r="E39" s="32">
        <v>7030.4</v>
      </c>
      <c r="F39" s="14">
        <v>50</v>
      </c>
      <c r="G39" s="32">
        <f t="shared" si="0"/>
        <v>351520</v>
      </c>
      <c r="H39" s="14">
        <v>50</v>
      </c>
      <c r="I39" s="32">
        <f t="shared" si="1"/>
        <v>351520</v>
      </c>
    </row>
    <row r="40" spans="1:9" ht="15.75">
      <c r="A40" s="14">
        <v>30</v>
      </c>
      <c r="B40" s="11" t="s">
        <v>730</v>
      </c>
      <c r="C40" s="14">
        <v>2020</v>
      </c>
      <c r="D40" s="78" t="s">
        <v>12</v>
      </c>
      <c r="E40" s="32">
        <v>7030.4</v>
      </c>
      <c r="F40" s="14">
        <v>26</v>
      </c>
      <c r="G40" s="32">
        <f>E39*F40</f>
        <v>182790.39999999999</v>
      </c>
      <c r="H40" s="14">
        <v>26</v>
      </c>
      <c r="I40" s="32">
        <f t="shared" si="1"/>
        <v>182790.39999999999</v>
      </c>
    </row>
    <row r="41" spans="1:9" ht="31.5">
      <c r="A41" s="14">
        <v>31</v>
      </c>
      <c r="B41" s="11" t="s">
        <v>1053</v>
      </c>
      <c r="C41" s="14">
        <v>2020</v>
      </c>
      <c r="D41" s="78" t="s">
        <v>12</v>
      </c>
      <c r="E41" s="32">
        <v>31373</v>
      </c>
      <c r="F41" s="14">
        <v>3</v>
      </c>
      <c r="G41" s="32">
        <f t="shared" si="0"/>
        <v>94119</v>
      </c>
      <c r="H41" s="14">
        <v>3</v>
      </c>
      <c r="I41" s="32">
        <f t="shared" si="1"/>
        <v>94119</v>
      </c>
    </row>
    <row r="42" spans="1:9" ht="15.75">
      <c r="A42" s="14">
        <v>32</v>
      </c>
      <c r="B42" s="11" t="s">
        <v>1054</v>
      </c>
      <c r="C42" s="14">
        <v>2020</v>
      </c>
      <c r="D42" s="78" t="s">
        <v>761</v>
      </c>
      <c r="E42" s="32">
        <v>2889.6</v>
      </c>
      <c r="F42" s="14">
        <v>194.4</v>
      </c>
      <c r="G42" s="32">
        <f t="shared" si="0"/>
        <v>561738.23999999999</v>
      </c>
      <c r="H42" s="14">
        <v>194.4</v>
      </c>
      <c r="I42" s="32">
        <f t="shared" si="1"/>
        <v>561738.23999999999</v>
      </c>
    </row>
    <row r="43" spans="1:9" ht="15.75">
      <c r="A43" s="14">
        <v>33</v>
      </c>
      <c r="B43" s="11" t="s">
        <v>1054</v>
      </c>
      <c r="C43" s="14">
        <v>2020</v>
      </c>
      <c r="D43" s="78" t="s">
        <v>761</v>
      </c>
      <c r="E43" s="32">
        <v>2889.6</v>
      </c>
      <c r="F43" s="14">
        <f>644.4-194.4</f>
        <v>450</v>
      </c>
      <c r="G43" s="32">
        <f t="shared" si="0"/>
        <v>1300320</v>
      </c>
      <c r="H43" s="14">
        <v>450</v>
      </c>
      <c r="I43" s="32">
        <f t="shared" si="1"/>
        <v>1300320</v>
      </c>
    </row>
    <row r="44" spans="1:9" ht="15.75">
      <c r="A44" s="14">
        <v>34</v>
      </c>
      <c r="B44" s="11" t="s">
        <v>1055</v>
      </c>
      <c r="C44" s="14">
        <v>2020</v>
      </c>
      <c r="D44" s="78" t="s">
        <v>12</v>
      </c>
      <c r="E44" s="32">
        <v>3290</v>
      </c>
      <c r="F44" s="14">
        <v>290</v>
      </c>
      <c r="G44" s="32">
        <f t="shared" si="0"/>
        <v>954100</v>
      </c>
      <c r="H44" s="14">
        <v>290</v>
      </c>
      <c r="I44" s="32">
        <f t="shared" si="1"/>
        <v>954100</v>
      </c>
    </row>
    <row r="45" spans="1:9" ht="31.5">
      <c r="A45" s="14">
        <v>35</v>
      </c>
      <c r="B45" s="11" t="s">
        <v>1056</v>
      </c>
      <c r="C45" s="14">
        <v>2020</v>
      </c>
      <c r="D45" s="78" t="s">
        <v>12</v>
      </c>
      <c r="E45" s="32">
        <v>23000</v>
      </c>
      <c r="F45" s="14">
        <v>10</v>
      </c>
      <c r="G45" s="32">
        <f t="shared" si="0"/>
        <v>230000</v>
      </c>
      <c r="H45" s="14">
        <v>10</v>
      </c>
      <c r="I45" s="32">
        <f t="shared" si="1"/>
        <v>230000</v>
      </c>
    </row>
    <row r="46" spans="1:9" ht="15.75">
      <c r="A46" s="14">
        <v>36</v>
      </c>
      <c r="B46" s="11" t="s">
        <v>1057</v>
      </c>
      <c r="C46" s="14">
        <v>2020</v>
      </c>
      <c r="D46" s="78" t="s">
        <v>761</v>
      </c>
      <c r="E46" s="32">
        <v>1774</v>
      </c>
      <c r="F46" s="14">
        <v>299.39999999999998</v>
      </c>
      <c r="G46" s="32">
        <f t="shared" si="0"/>
        <v>531135.6</v>
      </c>
      <c r="H46" s="14">
        <v>299.39999999999998</v>
      </c>
      <c r="I46" s="32">
        <f t="shared" si="1"/>
        <v>531135.6</v>
      </c>
    </row>
    <row r="47" spans="1:9" ht="31.5">
      <c r="A47" s="14">
        <v>37</v>
      </c>
      <c r="B47" s="11" t="s">
        <v>1058</v>
      </c>
      <c r="C47" s="14">
        <v>2020</v>
      </c>
      <c r="D47" s="78" t="s">
        <v>12</v>
      </c>
      <c r="E47" s="32">
        <v>124800</v>
      </c>
      <c r="F47" s="14">
        <v>1</v>
      </c>
      <c r="G47" s="32">
        <f t="shared" si="0"/>
        <v>124800</v>
      </c>
      <c r="H47" s="14">
        <v>1</v>
      </c>
      <c r="I47" s="32">
        <f t="shared" si="1"/>
        <v>124800</v>
      </c>
    </row>
    <row r="48" spans="1:9" ht="47.25">
      <c r="A48" s="14">
        <v>38</v>
      </c>
      <c r="B48" s="11" t="s">
        <v>1059</v>
      </c>
      <c r="C48" s="14">
        <v>2021</v>
      </c>
      <c r="D48" s="78" t="s">
        <v>12</v>
      </c>
      <c r="E48" s="32">
        <v>567200</v>
      </c>
      <c r="F48" s="14">
        <v>2</v>
      </c>
      <c r="G48" s="32">
        <f t="shared" si="0"/>
        <v>1134400</v>
      </c>
      <c r="H48" s="14">
        <v>2</v>
      </c>
      <c r="I48" s="32">
        <f t="shared" si="1"/>
        <v>1134400</v>
      </c>
    </row>
    <row r="49" spans="1:10" ht="15.75">
      <c r="A49" s="14">
        <v>39</v>
      </c>
      <c r="B49" s="11" t="s">
        <v>1060</v>
      </c>
      <c r="C49" s="14">
        <v>2021</v>
      </c>
      <c r="D49" s="78" t="s">
        <v>12</v>
      </c>
      <c r="E49" s="32">
        <v>72000</v>
      </c>
      <c r="F49" s="14">
        <v>12</v>
      </c>
      <c r="G49" s="32">
        <f t="shared" si="0"/>
        <v>864000</v>
      </c>
      <c r="H49" s="14">
        <v>12</v>
      </c>
      <c r="I49" s="32">
        <f t="shared" si="1"/>
        <v>864000</v>
      </c>
    </row>
    <row r="50" spans="1:10" ht="15.75">
      <c r="A50" s="14">
        <v>40</v>
      </c>
      <c r="B50" s="11" t="s">
        <v>1061</v>
      </c>
      <c r="C50" s="14">
        <v>2021</v>
      </c>
      <c r="D50" s="78" t="s">
        <v>12</v>
      </c>
      <c r="E50" s="32">
        <v>19000</v>
      </c>
      <c r="F50" s="14">
        <v>7</v>
      </c>
      <c r="G50" s="32">
        <f t="shared" si="0"/>
        <v>133000</v>
      </c>
      <c r="H50" s="14">
        <v>7</v>
      </c>
      <c r="I50" s="32">
        <f t="shared" si="1"/>
        <v>133000</v>
      </c>
    </row>
    <row r="51" spans="1:10" ht="15.75">
      <c r="A51" s="77">
        <v>41</v>
      </c>
      <c r="B51" s="11" t="s">
        <v>94</v>
      </c>
      <c r="C51" s="14">
        <v>2021</v>
      </c>
      <c r="D51" s="78" t="s">
        <v>12</v>
      </c>
      <c r="E51" s="32">
        <v>70000</v>
      </c>
      <c r="F51" s="14">
        <v>3</v>
      </c>
      <c r="G51" s="32">
        <f t="shared" si="0"/>
        <v>210000</v>
      </c>
      <c r="H51" s="14">
        <v>3</v>
      </c>
      <c r="I51" s="32">
        <f t="shared" si="1"/>
        <v>210000</v>
      </c>
    </row>
    <row r="52" spans="1:10" ht="15.75">
      <c r="A52" s="77">
        <v>42</v>
      </c>
      <c r="B52" s="11" t="s">
        <v>94</v>
      </c>
      <c r="C52" s="14">
        <v>2021</v>
      </c>
      <c r="D52" s="78" t="s">
        <v>12</v>
      </c>
      <c r="E52" s="32">
        <v>85000</v>
      </c>
      <c r="F52" s="14">
        <v>3</v>
      </c>
      <c r="G52" s="32">
        <f t="shared" si="0"/>
        <v>255000</v>
      </c>
      <c r="H52" s="14">
        <v>3</v>
      </c>
      <c r="I52" s="32">
        <f t="shared" si="1"/>
        <v>255000</v>
      </c>
    </row>
    <row r="53" spans="1:10" ht="15.75">
      <c r="A53" s="77">
        <v>43</v>
      </c>
      <c r="B53" s="11" t="s">
        <v>1062</v>
      </c>
      <c r="C53" s="14">
        <v>2021</v>
      </c>
      <c r="D53" s="78" t="s">
        <v>12</v>
      </c>
      <c r="E53" s="32">
        <v>5000</v>
      </c>
      <c r="F53" s="14">
        <v>20</v>
      </c>
      <c r="G53" s="32">
        <f t="shared" si="0"/>
        <v>100000</v>
      </c>
      <c r="H53" s="14">
        <v>20</v>
      </c>
      <c r="I53" s="32">
        <f t="shared" si="1"/>
        <v>100000</v>
      </c>
    </row>
    <row r="54" spans="1:10" ht="15.75">
      <c r="A54" s="77">
        <v>44</v>
      </c>
      <c r="B54" s="11" t="s">
        <v>1063</v>
      </c>
      <c r="C54" s="14">
        <v>2021</v>
      </c>
      <c r="D54" s="78" t="s">
        <v>12</v>
      </c>
      <c r="E54" s="32">
        <v>10000</v>
      </c>
      <c r="F54" s="14">
        <v>5</v>
      </c>
      <c r="G54" s="32">
        <f t="shared" si="0"/>
        <v>50000</v>
      </c>
      <c r="H54" s="14">
        <v>5</v>
      </c>
      <c r="I54" s="32">
        <f t="shared" si="1"/>
        <v>50000</v>
      </c>
    </row>
    <row r="55" spans="1:10" ht="15.75">
      <c r="A55" s="77">
        <v>45</v>
      </c>
      <c r="B55" s="11" t="s">
        <v>1064</v>
      </c>
      <c r="C55" s="14">
        <v>2022</v>
      </c>
      <c r="D55" s="78" t="s">
        <v>12</v>
      </c>
      <c r="E55" s="32">
        <v>100000</v>
      </c>
      <c r="F55" s="14">
        <v>1</v>
      </c>
      <c r="G55" s="32">
        <f t="shared" si="0"/>
        <v>100000</v>
      </c>
      <c r="H55" s="14">
        <v>1</v>
      </c>
      <c r="I55" s="32">
        <f t="shared" si="1"/>
        <v>100000</v>
      </c>
    </row>
    <row r="56" spans="1:10" ht="15.75">
      <c r="A56" s="77">
        <v>46</v>
      </c>
      <c r="B56" s="11" t="s">
        <v>1065</v>
      </c>
      <c r="C56" s="14">
        <v>2022</v>
      </c>
      <c r="D56" s="78" t="s">
        <v>761</v>
      </c>
      <c r="E56" s="32">
        <v>6000</v>
      </c>
      <c r="F56" s="14">
        <v>52</v>
      </c>
      <c r="G56" s="32">
        <f t="shared" si="0"/>
        <v>312000</v>
      </c>
      <c r="H56" s="14">
        <v>52</v>
      </c>
      <c r="I56" s="32">
        <f t="shared" si="1"/>
        <v>312000</v>
      </c>
    </row>
    <row r="57" spans="1:10" ht="15.75">
      <c r="A57" s="77">
        <v>47</v>
      </c>
      <c r="B57" s="11" t="s">
        <v>1066</v>
      </c>
      <c r="C57" s="14">
        <v>2022</v>
      </c>
      <c r="D57" s="78" t="s">
        <v>12</v>
      </c>
      <c r="E57" s="32">
        <v>6830</v>
      </c>
      <c r="F57" s="14">
        <v>2</v>
      </c>
      <c r="G57" s="32">
        <f t="shared" si="0"/>
        <v>13660</v>
      </c>
      <c r="H57" s="14">
        <v>2</v>
      </c>
      <c r="I57" s="32">
        <f t="shared" si="1"/>
        <v>13660</v>
      </c>
    </row>
    <row r="58" spans="1:10" ht="15.75">
      <c r="A58" s="14">
        <v>48</v>
      </c>
      <c r="B58" s="11" t="s">
        <v>721</v>
      </c>
      <c r="C58" s="14">
        <v>2022</v>
      </c>
      <c r="D58" s="14" t="s">
        <v>12</v>
      </c>
      <c r="E58" s="32">
        <v>250000</v>
      </c>
      <c r="F58" s="14">
        <v>3</v>
      </c>
      <c r="G58" s="32">
        <f t="shared" si="0"/>
        <v>750000</v>
      </c>
      <c r="H58" s="14">
        <v>3</v>
      </c>
      <c r="I58" s="32">
        <f t="shared" si="1"/>
        <v>750000</v>
      </c>
    </row>
    <row r="59" spans="1:10" ht="15.75">
      <c r="A59" s="14">
        <v>49</v>
      </c>
      <c r="B59" s="218" t="s">
        <v>1067</v>
      </c>
      <c r="C59" s="14">
        <v>2023</v>
      </c>
      <c r="D59" s="14" t="s">
        <v>12</v>
      </c>
      <c r="E59" s="32">
        <v>20000</v>
      </c>
      <c r="F59" s="14">
        <v>3</v>
      </c>
      <c r="G59" s="32">
        <f t="shared" si="0"/>
        <v>60000</v>
      </c>
      <c r="H59" s="14">
        <v>3</v>
      </c>
      <c r="I59" s="32">
        <f t="shared" si="1"/>
        <v>60000</v>
      </c>
    </row>
    <row r="60" spans="1:10" ht="15.75">
      <c r="A60" s="14">
        <v>50</v>
      </c>
      <c r="B60" s="218" t="s">
        <v>736</v>
      </c>
      <c r="C60" s="14">
        <v>2023</v>
      </c>
      <c r="D60" s="14" t="s">
        <v>12</v>
      </c>
      <c r="E60" s="32">
        <v>109000</v>
      </c>
      <c r="F60" s="14">
        <v>1</v>
      </c>
      <c r="G60" s="32">
        <f t="shared" si="0"/>
        <v>109000</v>
      </c>
      <c r="H60" s="14">
        <v>1</v>
      </c>
      <c r="I60" s="32">
        <f t="shared" si="1"/>
        <v>109000</v>
      </c>
    </row>
    <row r="61" spans="1:10" ht="15.75">
      <c r="A61" s="1358" t="s">
        <v>991</v>
      </c>
      <c r="B61" s="1359"/>
      <c r="C61" s="1360"/>
      <c r="D61" s="219"/>
      <c r="E61" s="81"/>
      <c r="F61" s="4">
        <f>SUM(F11:F60)</f>
        <v>3554.8</v>
      </c>
      <c r="G61" s="1050">
        <f>SUM(G11:G60)</f>
        <v>25101808.039999999</v>
      </c>
      <c r="H61" s="81">
        <f>SUM(H11:H60)</f>
        <v>3554.8</v>
      </c>
      <c r="I61" s="1051">
        <f>SUM(I11:KI60)</f>
        <v>25101808.039999999</v>
      </c>
    </row>
    <row r="64" spans="1:10" ht="13.5" customHeight="1">
      <c r="C64" s="220" t="s">
        <v>3212</v>
      </c>
      <c r="D64" s="220"/>
      <c r="E64" s="220"/>
      <c r="G64" s="1102"/>
      <c r="H64" s="1102"/>
      <c r="I64" s="1102"/>
      <c r="J64" s="1102"/>
    </row>
    <row r="65" spans="1:8" ht="16.5">
      <c r="A65" s="1347" t="s">
        <v>940</v>
      </c>
      <c r="B65" s="1347" t="s">
        <v>714</v>
      </c>
      <c r="C65" s="1347"/>
      <c r="D65" s="1347"/>
      <c r="E65" s="1347"/>
      <c r="F65" s="1347"/>
      <c r="G65" s="1347"/>
      <c r="H65" s="1347"/>
    </row>
    <row r="66" spans="1:8" ht="15.75">
      <c r="A66" s="154"/>
      <c r="B66" s="166"/>
      <c r="C66" s="133"/>
      <c r="D66" s="167"/>
      <c r="E66" s="166"/>
      <c r="F66" s="167"/>
      <c r="G66" s="167"/>
      <c r="H66" s="166"/>
    </row>
    <row r="67" spans="1:8">
      <c r="A67" s="1348" t="s">
        <v>672</v>
      </c>
      <c r="B67" s="1348" t="s">
        <v>673</v>
      </c>
      <c r="C67" s="1332" t="s">
        <v>5</v>
      </c>
      <c r="D67" s="1342" t="s">
        <v>718</v>
      </c>
      <c r="E67" s="1344" t="s">
        <v>676</v>
      </c>
      <c r="F67" s="1345"/>
      <c r="G67" s="1346" t="s">
        <v>677</v>
      </c>
      <c r="H67" s="1346"/>
    </row>
    <row r="68" spans="1:8" ht="21">
      <c r="A68" s="1349"/>
      <c r="B68" s="1349"/>
      <c r="C68" s="1333"/>
      <c r="D68" s="1343"/>
      <c r="E68" s="134" t="s">
        <v>678</v>
      </c>
      <c r="F68" s="168" t="s">
        <v>679</v>
      </c>
      <c r="G68" s="157" t="s">
        <v>719</v>
      </c>
      <c r="H68" s="75" t="s">
        <v>720</v>
      </c>
    </row>
    <row r="69" spans="1:8" ht="15.75">
      <c r="A69" s="221">
        <v>1</v>
      </c>
      <c r="B69" s="221" t="s">
        <v>941</v>
      </c>
      <c r="C69" s="221" t="s">
        <v>942</v>
      </c>
      <c r="D69" s="222">
        <v>2987</v>
      </c>
      <c r="E69" s="221">
        <v>25.327000000000002</v>
      </c>
      <c r="F69" s="223">
        <f>SUM(D69*E69)</f>
        <v>75651.749000000011</v>
      </c>
      <c r="G69" s="221">
        <f>SUM(E69)</f>
        <v>25.327000000000002</v>
      </c>
      <c r="H69" s="224">
        <f t="shared" ref="H69:H92" si="2">SUM(F69)</f>
        <v>75651.749000000011</v>
      </c>
    </row>
    <row r="70" spans="1:8" ht="15.75">
      <c r="A70" s="225">
        <v>2</v>
      </c>
      <c r="B70" s="221" t="s">
        <v>943</v>
      </c>
      <c r="C70" s="221" t="s">
        <v>942</v>
      </c>
      <c r="D70" s="221">
        <v>432</v>
      </c>
      <c r="E70" s="222">
        <v>37.234000000000002</v>
      </c>
      <c r="F70" s="223">
        <f t="shared" ref="F70:F92" si="3">SUM(D70*E70)</f>
        <v>16085.088000000002</v>
      </c>
      <c r="G70" s="221">
        <f t="shared" ref="G70:G92" si="4">SUM(E70)</f>
        <v>37.234000000000002</v>
      </c>
      <c r="H70" s="224">
        <f t="shared" si="2"/>
        <v>16085.088000000002</v>
      </c>
    </row>
    <row r="71" spans="1:8" ht="15.75">
      <c r="A71" s="221">
        <v>3</v>
      </c>
      <c r="B71" s="221" t="s">
        <v>944</v>
      </c>
      <c r="C71" s="221" t="s">
        <v>942</v>
      </c>
      <c r="D71" s="221">
        <v>409.2</v>
      </c>
      <c r="E71" s="222">
        <v>41.362000000000002</v>
      </c>
      <c r="F71" s="223">
        <f t="shared" si="3"/>
        <v>16925.330399999999</v>
      </c>
      <c r="G71" s="221">
        <f t="shared" si="4"/>
        <v>41.362000000000002</v>
      </c>
      <c r="H71" s="224">
        <f t="shared" si="2"/>
        <v>16925.330399999999</v>
      </c>
    </row>
    <row r="72" spans="1:8" ht="15.75">
      <c r="A72" s="225">
        <v>4</v>
      </c>
      <c r="B72" s="221" t="s">
        <v>945</v>
      </c>
      <c r="C72" s="221" t="s">
        <v>942</v>
      </c>
      <c r="D72" s="221">
        <v>400</v>
      </c>
      <c r="E72" s="222">
        <v>42.838000000000001</v>
      </c>
      <c r="F72" s="223">
        <f t="shared" si="3"/>
        <v>17135.2</v>
      </c>
      <c r="G72" s="221">
        <f t="shared" si="4"/>
        <v>42.838000000000001</v>
      </c>
      <c r="H72" s="224">
        <f t="shared" si="2"/>
        <v>17135.2</v>
      </c>
    </row>
    <row r="73" spans="1:8" ht="15.75">
      <c r="A73" s="221">
        <v>5</v>
      </c>
      <c r="B73" s="221" t="s">
        <v>946</v>
      </c>
      <c r="C73" s="221" t="s">
        <v>947</v>
      </c>
      <c r="D73" s="221">
        <v>910</v>
      </c>
      <c r="E73" s="222">
        <v>11</v>
      </c>
      <c r="F73" s="223">
        <f t="shared" si="3"/>
        <v>10010</v>
      </c>
      <c r="G73" s="221">
        <f t="shared" si="4"/>
        <v>11</v>
      </c>
      <c r="H73" s="224">
        <f t="shared" si="2"/>
        <v>10010</v>
      </c>
    </row>
    <row r="74" spans="1:8" ht="15.75">
      <c r="A74" s="221">
        <v>6</v>
      </c>
      <c r="B74" s="221" t="s">
        <v>948</v>
      </c>
      <c r="C74" s="221" t="s">
        <v>942</v>
      </c>
      <c r="D74" s="221">
        <v>867</v>
      </c>
      <c r="E74" s="222">
        <v>18.82</v>
      </c>
      <c r="F74" s="223">
        <f t="shared" si="3"/>
        <v>16316.94</v>
      </c>
      <c r="G74" s="221">
        <f t="shared" si="4"/>
        <v>18.82</v>
      </c>
      <c r="H74" s="224">
        <f t="shared" si="2"/>
        <v>16316.94</v>
      </c>
    </row>
    <row r="75" spans="1:8" ht="15.75">
      <c r="A75" s="225">
        <v>7</v>
      </c>
      <c r="B75" s="221" t="s">
        <v>949</v>
      </c>
      <c r="C75" s="221" t="s">
        <v>942</v>
      </c>
      <c r="D75" s="221">
        <v>680</v>
      </c>
      <c r="E75" s="222">
        <v>25.57</v>
      </c>
      <c r="F75" s="223">
        <f t="shared" si="3"/>
        <v>17387.599999999999</v>
      </c>
      <c r="G75" s="221">
        <f t="shared" si="4"/>
        <v>25.57</v>
      </c>
      <c r="H75" s="224">
        <f t="shared" si="2"/>
        <v>17387.599999999999</v>
      </c>
    </row>
    <row r="76" spans="1:8" ht="15.75">
      <c r="A76" s="221">
        <v>8</v>
      </c>
      <c r="B76" s="221" t="s">
        <v>950</v>
      </c>
      <c r="C76" s="221" t="s">
        <v>942</v>
      </c>
      <c r="D76" s="221">
        <v>390</v>
      </c>
      <c r="E76" s="222">
        <v>21.22</v>
      </c>
      <c r="F76" s="223">
        <f t="shared" si="3"/>
        <v>8275.7999999999993</v>
      </c>
      <c r="G76" s="221">
        <f t="shared" si="4"/>
        <v>21.22</v>
      </c>
      <c r="H76" s="224">
        <f t="shared" si="2"/>
        <v>8275.7999999999993</v>
      </c>
    </row>
    <row r="77" spans="1:8" ht="15.75">
      <c r="A77" s="221">
        <v>9</v>
      </c>
      <c r="B77" s="221" t="s">
        <v>951</v>
      </c>
      <c r="C77" s="221" t="s">
        <v>942</v>
      </c>
      <c r="D77" s="221">
        <v>294</v>
      </c>
      <c r="E77" s="222">
        <v>14.4</v>
      </c>
      <c r="F77" s="223">
        <f t="shared" si="3"/>
        <v>4233.6000000000004</v>
      </c>
      <c r="G77" s="221">
        <f t="shared" si="4"/>
        <v>14.4</v>
      </c>
      <c r="H77" s="224">
        <f t="shared" si="2"/>
        <v>4233.6000000000004</v>
      </c>
    </row>
    <row r="78" spans="1:8" ht="15.75">
      <c r="A78" s="221">
        <v>10</v>
      </c>
      <c r="B78" s="221" t="s">
        <v>953</v>
      </c>
      <c r="C78" s="221" t="s">
        <v>942</v>
      </c>
      <c r="D78" s="221">
        <v>690</v>
      </c>
      <c r="E78" s="222">
        <v>26.71</v>
      </c>
      <c r="F78" s="223">
        <f t="shared" si="3"/>
        <v>18429.900000000001</v>
      </c>
      <c r="G78" s="221">
        <f t="shared" si="4"/>
        <v>26.71</v>
      </c>
      <c r="H78" s="224">
        <f t="shared" si="2"/>
        <v>18429.900000000001</v>
      </c>
    </row>
    <row r="79" spans="1:8" ht="15.75">
      <c r="A79" s="221">
        <v>11</v>
      </c>
      <c r="B79" s="221" t="s">
        <v>954</v>
      </c>
      <c r="C79" s="221" t="s">
        <v>942</v>
      </c>
      <c r="D79" s="221">
        <v>430</v>
      </c>
      <c r="E79" s="222">
        <v>28.864000000000001</v>
      </c>
      <c r="F79" s="223">
        <f t="shared" si="3"/>
        <v>12411.52</v>
      </c>
      <c r="G79" s="221">
        <f t="shared" si="4"/>
        <v>28.864000000000001</v>
      </c>
      <c r="H79" s="224">
        <f t="shared" si="2"/>
        <v>12411.52</v>
      </c>
    </row>
    <row r="80" spans="1:8" ht="15.75">
      <c r="A80" s="225">
        <v>12</v>
      </c>
      <c r="B80" s="221" t="s">
        <v>955</v>
      </c>
      <c r="C80" s="221" t="s">
        <v>942</v>
      </c>
      <c r="D80" s="221">
        <v>666</v>
      </c>
      <c r="E80" s="222">
        <v>9.6199999999999992</v>
      </c>
      <c r="F80" s="223">
        <f t="shared" si="3"/>
        <v>6406.9199999999992</v>
      </c>
      <c r="G80" s="221">
        <f t="shared" si="4"/>
        <v>9.6199999999999992</v>
      </c>
      <c r="H80" s="224">
        <f t="shared" si="2"/>
        <v>6406.9199999999992</v>
      </c>
    </row>
    <row r="81" spans="1:8" ht="15.75">
      <c r="A81" s="221">
        <v>13</v>
      </c>
      <c r="B81" s="221" t="s">
        <v>956</v>
      </c>
      <c r="C81" s="221" t="s">
        <v>942</v>
      </c>
      <c r="D81" s="221">
        <v>138.19999999999999</v>
      </c>
      <c r="E81" s="222">
        <v>32</v>
      </c>
      <c r="F81" s="223">
        <f t="shared" si="3"/>
        <v>4422.3999999999996</v>
      </c>
      <c r="G81" s="221">
        <f t="shared" si="4"/>
        <v>32</v>
      </c>
      <c r="H81" s="224">
        <f t="shared" si="2"/>
        <v>4422.3999999999996</v>
      </c>
    </row>
    <row r="82" spans="1:8" ht="15.75">
      <c r="A82" s="225">
        <v>14</v>
      </c>
      <c r="B82" s="221" t="s">
        <v>1068</v>
      </c>
      <c r="C82" s="221" t="s">
        <v>942</v>
      </c>
      <c r="D82" s="221">
        <v>866.6</v>
      </c>
      <c r="E82" s="222">
        <v>20.411000000000001</v>
      </c>
      <c r="F82" s="223">
        <f t="shared" si="3"/>
        <v>17688.172600000002</v>
      </c>
      <c r="G82" s="221">
        <f t="shared" si="4"/>
        <v>20.411000000000001</v>
      </c>
      <c r="H82" s="224">
        <f t="shared" si="2"/>
        <v>17688.172600000002</v>
      </c>
    </row>
    <row r="83" spans="1:8" ht="15.75">
      <c r="A83" s="225">
        <v>15</v>
      </c>
      <c r="B83" s="221" t="s">
        <v>957</v>
      </c>
      <c r="C83" s="221" t="s">
        <v>942</v>
      </c>
      <c r="D83" s="221">
        <v>4878</v>
      </c>
      <c r="E83" s="222">
        <v>0.6</v>
      </c>
      <c r="F83" s="223">
        <f t="shared" si="3"/>
        <v>2926.7999999999997</v>
      </c>
      <c r="G83" s="221">
        <f t="shared" si="4"/>
        <v>0.6</v>
      </c>
      <c r="H83" s="224">
        <f t="shared" si="2"/>
        <v>2926.7999999999997</v>
      </c>
    </row>
    <row r="84" spans="1:8" ht="15.75">
      <c r="A84" s="221">
        <v>16</v>
      </c>
      <c r="B84" s="221" t="s">
        <v>958</v>
      </c>
      <c r="C84" s="221" t="s">
        <v>942</v>
      </c>
      <c r="D84" s="221">
        <v>3438</v>
      </c>
      <c r="E84" s="222">
        <v>0.9</v>
      </c>
      <c r="F84" s="223">
        <f t="shared" si="3"/>
        <v>3094.2000000000003</v>
      </c>
      <c r="G84" s="221">
        <f t="shared" si="4"/>
        <v>0.9</v>
      </c>
      <c r="H84" s="224">
        <f t="shared" si="2"/>
        <v>3094.2000000000003</v>
      </c>
    </row>
    <row r="85" spans="1:8" ht="15.75">
      <c r="A85" s="225">
        <v>17</v>
      </c>
      <c r="B85" s="221" t="s">
        <v>959</v>
      </c>
      <c r="C85" s="221" t="s">
        <v>942</v>
      </c>
      <c r="D85" s="221">
        <v>218.99</v>
      </c>
      <c r="E85" s="222">
        <v>85.78</v>
      </c>
      <c r="F85" s="223">
        <f t="shared" si="3"/>
        <v>18784.962200000002</v>
      </c>
      <c r="G85" s="221">
        <f t="shared" si="4"/>
        <v>85.78</v>
      </c>
      <c r="H85" s="224">
        <f t="shared" si="2"/>
        <v>18784.962200000002</v>
      </c>
    </row>
    <row r="86" spans="1:8" ht="15.75">
      <c r="A86" s="225">
        <v>18</v>
      </c>
      <c r="B86" s="221" t="s">
        <v>960</v>
      </c>
      <c r="C86" s="221" t="s">
        <v>942</v>
      </c>
      <c r="D86" s="221">
        <v>229.98</v>
      </c>
      <c r="E86" s="222">
        <v>5.45</v>
      </c>
      <c r="F86" s="223">
        <f t="shared" si="3"/>
        <v>1253.3910000000001</v>
      </c>
      <c r="G86" s="221">
        <f t="shared" si="4"/>
        <v>5.45</v>
      </c>
      <c r="H86" s="224">
        <f t="shared" si="2"/>
        <v>1253.3910000000001</v>
      </c>
    </row>
    <row r="87" spans="1:8" ht="15.75">
      <c r="A87" s="225">
        <v>19</v>
      </c>
      <c r="B87" s="221" t="s">
        <v>961</v>
      </c>
      <c r="C87" s="221" t="s">
        <v>942</v>
      </c>
      <c r="D87" s="221">
        <v>3480</v>
      </c>
      <c r="E87" s="222">
        <v>30</v>
      </c>
      <c r="F87" s="223">
        <f t="shared" si="3"/>
        <v>104400</v>
      </c>
      <c r="G87" s="221">
        <f t="shared" si="4"/>
        <v>30</v>
      </c>
      <c r="H87" s="224">
        <f t="shared" si="2"/>
        <v>104400</v>
      </c>
    </row>
    <row r="88" spans="1:8" ht="15.75">
      <c r="A88" s="225">
        <v>20</v>
      </c>
      <c r="B88" s="221" t="s">
        <v>962</v>
      </c>
      <c r="C88" s="221" t="s">
        <v>942</v>
      </c>
      <c r="D88" s="221">
        <v>1430</v>
      </c>
      <c r="E88" s="222">
        <v>41.1</v>
      </c>
      <c r="F88" s="223">
        <f t="shared" si="3"/>
        <v>58773</v>
      </c>
      <c r="G88" s="221">
        <f t="shared" si="4"/>
        <v>41.1</v>
      </c>
      <c r="H88" s="224">
        <f t="shared" si="2"/>
        <v>58773</v>
      </c>
    </row>
    <row r="89" spans="1:8" ht="15.75">
      <c r="A89" s="221">
        <v>21</v>
      </c>
      <c r="B89" s="226" t="s">
        <v>1069</v>
      </c>
      <c r="C89" s="221" t="s">
        <v>942</v>
      </c>
      <c r="D89" s="221">
        <v>625</v>
      </c>
      <c r="E89" s="222">
        <v>29.62</v>
      </c>
      <c r="F89" s="223">
        <f t="shared" si="3"/>
        <v>18512.5</v>
      </c>
      <c r="G89" s="221">
        <f t="shared" si="4"/>
        <v>29.62</v>
      </c>
      <c r="H89" s="224">
        <f t="shared" si="2"/>
        <v>18512.5</v>
      </c>
    </row>
    <row r="90" spans="1:8" ht="15.75">
      <c r="A90" s="225">
        <v>22</v>
      </c>
      <c r="B90" s="226" t="s">
        <v>1070</v>
      </c>
      <c r="C90" s="221" t="s">
        <v>942</v>
      </c>
      <c r="D90" s="221">
        <v>1390</v>
      </c>
      <c r="E90" s="222">
        <v>6.12</v>
      </c>
      <c r="F90" s="223">
        <f t="shared" si="3"/>
        <v>8506.7999999999993</v>
      </c>
      <c r="G90" s="221">
        <f t="shared" si="4"/>
        <v>6.12</v>
      </c>
      <c r="H90" s="224">
        <f t="shared" si="2"/>
        <v>8506.7999999999993</v>
      </c>
    </row>
    <row r="91" spans="1:8" ht="15.75">
      <c r="A91" s="225">
        <v>23</v>
      </c>
      <c r="B91" s="226" t="s">
        <v>1071</v>
      </c>
      <c r="C91" s="221" t="s">
        <v>942</v>
      </c>
      <c r="D91" s="221">
        <v>2413</v>
      </c>
      <c r="E91" s="222">
        <v>1.8460000000000001</v>
      </c>
      <c r="F91" s="223">
        <f t="shared" si="3"/>
        <v>4454.3980000000001</v>
      </c>
      <c r="G91" s="221">
        <f t="shared" si="4"/>
        <v>1.8460000000000001</v>
      </c>
      <c r="H91" s="224">
        <f t="shared" si="2"/>
        <v>4454.3980000000001</v>
      </c>
    </row>
    <row r="92" spans="1:8" ht="15.75">
      <c r="A92" s="158">
        <v>24</v>
      </c>
      <c r="B92" s="9" t="s">
        <v>1072</v>
      </c>
      <c r="C92" s="136" t="s">
        <v>942</v>
      </c>
      <c r="D92" s="10">
        <v>282</v>
      </c>
      <c r="E92" s="81">
        <v>3</v>
      </c>
      <c r="F92" s="170">
        <f t="shared" si="3"/>
        <v>846</v>
      </c>
      <c r="G92" s="136">
        <f t="shared" si="4"/>
        <v>3</v>
      </c>
      <c r="H92" s="227">
        <f t="shared" si="2"/>
        <v>846</v>
      </c>
    </row>
    <row r="93" spans="1:8" ht="15.75">
      <c r="A93" s="1232" t="s">
        <v>963</v>
      </c>
      <c r="B93" s="1234"/>
      <c r="C93" s="65"/>
      <c r="D93" s="137"/>
      <c r="E93" s="137">
        <f>SUM(E69:E92)</f>
        <v>559.79199999999992</v>
      </c>
      <c r="F93" s="170">
        <f>SUM(F69:F92)</f>
        <v>462932.27119999996</v>
      </c>
      <c r="G93" s="137">
        <f>SUM(G69:G92)</f>
        <v>559.79199999999992</v>
      </c>
      <c r="H93" s="227">
        <f>SUM(H69:H92)</f>
        <v>462932.27119999996</v>
      </c>
    </row>
    <row r="97" spans="1:10" ht="13.5" customHeight="1">
      <c r="C97" s="220" t="s">
        <v>3212</v>
      </c>
      <c r="D97" s="220"/>
      <c r="E97" s="220"/>
      <c r="G97" s="1102"/>
      <c r="H97" s="1102"/>
      <c r="I97" s="1102"/>
      <c r="J97" s="1102"/>
    </row>
    <row r="98" spans="1:10" ht="16.5">
      <c r="A98" s="1347" t="s">
        <v>964</v>
      </c>
      <c r="B98" s="1347" t="s">
        <v>714</v>
      </c>
      <c r="C98" s="1347"/>
      <c r="D98" s="1347"/>
      <c r="E98" s="1347"/>
      <c r="F98" s="1347"/>
      <c r="G98" s="1347"/>
      <c r="H98" s="1347"/>
    </row>
    <row r="99" spans="1:10" ht="15.75">
      <c r="A99" s="154"/>
      <c r="B99" s="166"/>
      <c r="C99" s="133"/>
      <c r="D99" s="167"/>
      <c r="E99" s="166"/>
      <c r="F99" s="167"/>
      <c r="G99" s="167"/>
      <c r="H99" s="166"/>
    </row>
    <row r="100" spans="1:10">
      <c r="A100" s="1348" t="s">
        <v>672</v>
      </c>
      <c r="B100" s="1348" t="s">
        <v>673</v>
      </c>
      <c r="C100" s="1332" t="s">
        <v>5</v>
      </c>
      <c r="D100" s="1342" t="s">
        <v>718</v>
      </c>
      <c r="E100" s="1344" t="s">
        <v>676</v>
      </c>
      <c r="F100" s="1345"/>
      <c r="G100" s="1346" t="s">
        <v>677</v>
      </c>
      <c r="H100" s="1346"/>
    </row>
    <row r="101" spans="1:10" ht="21">
      <c r="A101" s="1349"/>
      <c r="B101" s="1349"/>
      <c r="C101" s="1333"/>
      <c r="D101" s="1343"/>
      <c r="E101" s="134" t="s">
        <v>678</v>
      </c>
      <c r="F101" s="168" t="s">
        <v>679</v>
      </c>
      <c r="G101" s="157" t="s">
        <v>719</v>
      </c>
      <c r="H101" s="75" t="s">
        <v>720</v>
      </c>
    </row>
    <row r="102" spans="1:10" ht="15.75">
      <c r="A102" s="136">
        <v>1</v>
      </c>
      <c r="B102" s="136" t="s">
        <v>1073</v>
      </c>
      <c r="C102" s="136" t="s">
        <v>12</v>
      </c>
      <c r="D102" s="136">
        <v>180</v>
      </c>
      <c r="E102" s="136">
        <v>6</v>
      </c>
      <c r="F102" s="171">
        <f>D102*E102</f>
        <v>1080</v>
      </c>
      <c r="G102" s="136">
        <v>6</v>
      </c>
      <c r="H102" s="171">
        <f>D102*E102</f>
        <v>1080</v>
      </c>
    </row>
    <row r="103" spans="1:10" ht="15.75">
      <c r="A103" s="136">
        <v>2</v>
      </c>
      <c r="B103" s="136" t="s">
        <v>967</v>
      </c>
      <c r="C103" s="136" t="s">
        <v>12</v>
      </c>
      <c r="D103" s="136">
        <v>370</v>
      </c>
      <c r="E103" s="137">
        <v>8</v>
      </c>
      <c r="F103" s="171">
        <f>D103*E103</f>
        <v>2960</v>
      </c>
      <c r="G103" s="137">
        <v>8</v>
      </c>
      <c r="H103" s="171">
        <f>D103*E103</f>
        <v>2960</v>
      </c>
    </row>
    <row r="104" spans="1:10" ht="15.75">
      <c r="A104" s="158">
        <v>3</v>
      </c>
      <c r="B104" s="136" t="s">
        <v>1074</v>
      </c>
      <c r="C104" s="136" t="s">
        <v>12</v>
      </c>
      <c r="D104" s="136">
        <v>580</v>
      </c>
      <c r="E104" s="137">
        <v>6</v>
      </c>
      <c r="F104" s="171">
        <f t="shared" ref="F104:F114" si="5">D104*E104</f>
        <v>3480</v>
      </c>
      <c r="G104" s="137">
        <v>6</v>
      </c>
      <c r="H104" s="171">
        <f t="shared" ref="H104:H114" si="6">D104*E104</f>
        <v>3480</v>
      </c>
    </row>
    <row r="105" spans="1:10" ht="15.75">
      <c r="A105" s="136">
        <v>4</v>
      </c>
      <c r="B105" s="136" t="s">
        <v>969</v>
      </c>
      <c r="C105" s="136" t="s">
        <v>12</v>
      </c>
      <c r="D105" s="136">
        <v>450</v>
      </c>
      <c r="E105" s="137">
        <v>5</v>
      </c>
      <c r="F105" s="171">
        <f>D105*E105</f>
        <v>2250</v>
      </c>
      <c r="G105" s="137">
        <v>5</v>
      </c>
      <c r="H105" s="171">
        <f t="shared" si="6"/>
        <v>2250</v>
      </c>
    </row>
    <row r="106" spans="1:10" ht="15.75">
      <c r="A106" s="136">
        <v>5</v>
      </c>
      <c r="B106" s="136" t="s">
        <v>972</v>
      </c>
      <c r="C106" s="136" t="s">
        <v>12</v>
      </c>
      <c r="D106" s="136">
        <v>70</v>
      </c>
      <c r="E106" s="137">
        <v>6</v>
      </c>
      <c r="F106" s="171">
        <f t="shared" si="5"/>
        <v>420</v>
      </c>
      <c r="G106" s="137">
        <v>6</v>
      </c>
      <c r="H106" s="171">
        <f t="shared" si="6"/>
        <v>420</v>
      </c>
    </row>
    <row r="107" spans="1:10" ht="15.75">
      <c r="A107" s="136">
        <v>6</v>
      </c>
      <c r="B107" s="136" t="s">
        <v>973</v>
      </c>
      <c r="C107" s="136" t="s">
        <v>12</v>
      </c>
      <c r="D107" s="136">
        <v>200</v>
      </c>
      <c r="E107" s="137">
        <v>3</v>
      </c>
      <c r="F107" s="171">
        <f t="shared" si="5"/>
        <v>600</v>
      </c>
      <c r="G107" s="137">
        <v>3</v>
      </c>
      <c r="H107" s="171">
        <f t="shared" si="6"/>
        <v>600</v>
      </c>
    </row>
    <row r="108" spans="1:10" ht="15.75">
      <c r="A108" s="158">
        <v>7</v>
      </c>
      <c r="B108" s="136" t="s">
        <v>974</v>
      </c>
      <c r="C108" s="136" t="s">
        <v>12</v>
      </c>
      <c r="D108" s="136">
        <v>1200</v>
      </c>
      <c r="E108" s="137">
        <v>5</v>
      </c>
      <c r="F108" s="171">
        <f t="shared" si="5"/>
        <v>6000</v>
      </c>
      <c r="G108" s="137">
        <v>5</v>
      </c>
      <c r="H108" s="171">
        <f t="shared" si="6"/>
        <v>6000</v>
      </c>
    </row>
    <row r="109" spans="1:10" ht="15.75">
      <c r="A109" s="136">
        <v>8</v>
      </c>
      <c r="B109" s="136" t="s">
        <v>976</v>
      </c>
      <c r="C109" s="136" t="s">
        <v>12</v>
      </c>
      <c r="D109" s="136">
        <v>130</v>
      </c>
      <c r="E109" s="137">
        <v>5</v>
      </c>
      <c r="F109" s="171">
        <f t="shared" si="5"/>
        <v>650</v>
      </c>
      <c r="G109" s="137">
        <v>5</v>
      </c>
      <c r="H109" s="171">
        <f t="shared" si="6"/>
        <v>650</v>
      </c>
    </row>
    <row r="110" spans="1:10" ht="15.75">
      <c r="A110" s="158">
        <v>9</v>
      </c>
      <c r="B110" s="136" t="s">
        <v>977</v>
      </c>
      <c r="C110" s="136" t="s">
        <v>12</v>
      </c>
      <c r="D110" s="136">
        <v>180</v>
      </c>
      <c r="E110" s="137">
        <v>10</v>
      </c>
      <c r="F110" s="171">
        <f t="shared" si="5"/>
        <v>1800</v>
      </c>
      <c r="G110" s="137">
        <v>10</v>
      </c>
      <c r="H110" s="171">
        <f t="shared" si="6"/>
        <v>1800</v>
      </c>
    </row>
    <row r="111" spans="1:10" ht="15.75">
      <c r="A111" s="158">
        <v>10</v>
      </c>
      <c r="B111" s="10" t="s">
        <v>979</v>
      </c>
      <c r="C111" s="136" t="s">
        <v>12</v>
      </c>
      <c r="D111" s="10">
        <v>100</v>
      </c>
      <c r="E111" s="81">
        <v>180</v>
      </c>
      <c r="F111" s="171">
        <f t="shared" si="5"/>
        <v>18000</v>
      </c>
      <c r="G111" s="81">
        <v>180</v>
      </c>
      <c r="H111" s="171">
        <f t="shared" si="6"/>
        <v>18000</v>
      </c>
    </row>
    <row r="112" spans="1:10" ht="15.75">
      <c r="A112" s="136">
        <v>11</v>
      </c>
      <c r="B112" s="10" t="s">
        <v>980</v>
      </c>
      <c r="C112" s="136" t="s">
        <v>12</v>
      </c>
      <c r="D112" s="10">
        <v>150</v>
      </c>
      <c r="E112" s="81">
        <v>236</v>
      </c>
      <c r="F112" s="171">
        <f t="shared" si="5"/>
        <v>35400</v>
      </c>
      <c r="G112" s="81">
        <v>236</v>
      </c>
      <c r="H112" s="171">
        <f t="shared" si="6"/>
        <v>35400</v>
      </c>
    </row>
    <row r="113" spans="1:10" ht="15.75">
      <c r="A113" s="136">
        <v>12</v>
      </c>
      <c r="B113" s="9" t="s">
        <v>1075</v>
      </c>
      <c r="C113" s="136" t="s">
        <v>12</v>
      </c>
      <c r="D113" s="10">
        <v>750</v>
      </c>
      <c r="E113" s="81">
        <v>6</v>
      </c>
      <c r="F113" s="171">
        <f t="shared" si="5"/>
        <v>4500</v>
      </c>
      <c r="G113" s="81">
        <v>6</v>
      </c>
      <c r="H113" s="171">
        <f t="shared" si="6"/>
        <v>4500</v>
      </c>
    </row>
    <row r="114" spans="1:10" ht="15.75">
      <c r="A114" s="228">
        <v>13</v>
      </c>
      <c r="B114" s="136" t="s">
        <v>1076</v>
      </c>
      <c r="C114" s="136" t="s">
        <v>12</v>
      </c>
      <c r="D114" s="10">
        <v>1950</v>
      </c>
      <c r="E114" s="81">
        <v>8</v>
      </c>
      <c r="F114" s="171">
        <f t="shared" si="5"/>
        <v>15600</v>
      </c>
      <c r="G114" s="81">
        <v>8</v>
      </c>
      <c r="H114" s="171">
        <f t="shared" si="6"/>
        <v>15600</v>
      </c>
    </row>
    <row r="115" spans="1:10" ht="15.75">
      <c r="A115" s="1236" t="s">
        <v>963</v>
      </c>
      <c r="B115" s="1238"/>
      <c r="C115" s="65"/>
      <c r="D115" s="137"/>
      <c r="E115" s="139">
        <f>E114+E113+E112+E111+E110+E109+E107+E108+E106+E105+E104+E103+E102</f>
        <v>484</v>
      </c>
      <c r="F115" s="229">
        <f>F114+F113+F112+F111+F110+F109+F108+F107+F106+F105+F104+F103+F102</f>
        <v>92740</v>
      </c>
      <c r="G115" s="139">
        <f>G113+G114+G112+G111+G110+G109+G108+G107+G106+G105+G104+G103+G102</f>
        <v>484</v>
      </c>
      <c r="H115" s="229">
        <f>H114+H113+H112+H111+H110+H109+H108+H107+H106+H105+H104+H103+H102</f>
        <v>92740</v>
      </c>
    </row>
    <row r="118" spans="1:10">
      <c r="A118" s="198"/>
      <c r="B118" s="198"/>
      <c r="C118" s="198"/>
      <c r="D118" s="198"/>
      <c r="E118" s="198"/>
      <c r="F118" s="198"/>
      <c r="G118" s="198"/>
      <c r="H118" s="198"/>
      <c r="I118" s="198"/>
      <c r="J118" s="198"/>
    </row>
    <row r="119" spans="1:10" ht="13.5" customHeight="1">
      <c r="C119" s="220" t="s">
        <v>3213</v>
      </c>
      <c r="D119" s="220"/>
      <c r="E119" s="220"/>
      <c r="G119" s="1102"/>
      <c r="H119" s="1102"/>
      <c r="I119" s="1102"/>
      <c r="J119" s="1102"/>
    </row>
    <row r="120" spans="1:10" ht="15.75">
      <c r="A120" s="198"/>
      <c r="B120" s="1301" t="s">
        <v>984</v>
      </c>
      <c r="C120" s="1301"/>
      <c r="D120" s="1301"/>
      <c r="E120" s="1301"/>
      <c r="F120" s="1301"/>
      <c r="G120" s="1301"/>
      <c r="H120" s="1301"/>
      <c r="I120" s="1301"/>
      <c r="J120" s="1301"/>
    </row>
    <row r="121" spans="1:10" ht="15.75">
      <c r="A121" s="198"/>
      <c r="B121" s="183" t="s">
        <v>985</v>
      </c>
      <c r="C121" s="183"/>
      <c r="D121" s="183"/>
      <c r="E121" s="183"/>
      <c r="F121" s="183"/>
      <c r="G121" s="183"/>
      <c r="H121" s="183"/>
      <c r="I121" s="183"/>
      <c r="J121" s="183"/>
    </row>
    <row r="122" spans="1:10" ht="15.75">
      <c r="A122" s="198"/>
      <c r="B122" s="183"/>
      <c r="C122" s="183"/>
      <c r="D122" s="183"/>
      <c r="E122" s="183"/>
      <c r="F122" s="183"/>
      <c r="G122" s="183"/>
      <c r="H122" s="183"/>
      <c r="I122" s="183"/>
      <c r="J122" s="183"/>
    </row>
    <row r="123" spans="1:10" ht="15.75">
      <c r="A123" s="198"/>
      <c r="B123" s="183" t="s">
        <v>986</v>
      </c>
      <c r="C123" s="183"/>
      <c r="D123" s="183"/>
      <c r="E123" s="183"/>
      <c r="F123" s="183"/>
      <c r="G123" s="183"/>
      <c r="H123" s="183"/>
      <c r="I123" s="183"/>
      <c r="J123" s="183"/>
    </row>
    <row r="124" spans="1:10">
      <c r="A124" s="198"/>
      <c r="B124" s="1334" t="s">
        <v>987</v>
      </c>
      <c r="C124" s="1323" t="s">
        <v>988</v>
      </c>
      <c r="D124" s="1326" t="s">
        <v>989</v>
      </c>
      <c r="E124" s="1327"/>
      <c r="F124" s="1328"/>
      <c r="G124" s="1329" t="s">
        <v>990</v>
      </c>
      <c r="H124" s="1330"/>
      <c r="I124" s="1330"/>
      <c r="J124" s="1331"/>
    </row>
    <row r="125" spans="1:10">
      <c r="A125" s="198"/>
      <c r="B125" s="1335"/>
      <c r="C125" s="1324"/>
      <c r="D125" s="1334" t="s">
        <v>991</v>
      </c>
      <c r="E125" s="1329" t="s">
        <v>992</v>
      </c>
      <c r="F125" s="1331"/>
      <c r="G125" s="1337" t="s">
        <v>991</v>
      </c>
      <c r="H125" s="1339" t="s">
        <v>992</v>
      </c>
      <c r="I125" s="1340"/>
      <c r="J125" s="1341"/>
    </row>
    <row r="126" spans="1:10" ht="77.25" customHeight="1">
      <c r="A126" s="198"/>
      <c r="B126" s="1336"/>
      <c r="C126" s="1325"/>
      <c r="D126" s="1336"/>
      <c r="E126" s="75" t="s">
        <v>993</v>
      </c>
      <c r="F126" s="75" t="s">
        <v>994</v>
      </c>
      <c r="G126" s="1338"/>
      <c r="H126" s="184" t="s">
        <v>993</v>
      </c>
      <c r="I126" s="184" t="s">
        <v>994</v>
      </c>
      <c r="J126" s="184" t="s">
        <v>995</v>
      </c>
    </row>
    <row r="127" spans="1:10" ht="42.75">
      <c r="A127" s="198"/>
      <c r="B127" s="185" t="s">
        <v>1077</v>
      </c>
      <c r="C127" s="186" t="s">
        <v>1003</v>
      </c>
      <c r="D127" s="187">
        <v>138000</v>
      </c>
      <c r="E127" s="185">
        <v>138000</v>
      </c>
      <c r="F127" s="75"/>
      <c r="G127" s="188"/>
      <c r="H127" s="184"/>
      <c r="I127" s="184"/>
      <c r="J127" s="184"/>
    </row>
    <row r="128" spans="1:10" ht="15.75">
      <c r="A128" s="198"/>
      <c r="B128" s="185"/>
      <c r="C128" s="189"/>
      <c r="D128" s="190"/>
      <c r="E128" s="190"/>
      <c r="F128" s="75"/>
      <c r="G128" s="188"/>
      <c r="H128" s="184"/>
      <c r="I128" s="184"/>
      <c r="J128" s="184"/>
    </row>
    <row r="129" spans="1:10">
      <c r="A129" s="198"/>
      <c r="B129" s="185"/>
      <c r="C129" s="191"/>
      <c r="D129" s="187"/>
      <c r="E129" s="75"/>
      <c r="F129" s="75"/>
      <c r="G129" s="188"/>
      <c r="H129" s="184"/>
      <c r="I129" s="184"/>
      <c r="J129" s="184"/>
    </row>
    <row r="130" spans="1:10">
      <c r="A130" s="198"/>
      <c r="B130" s="185"/>
      <c r="C130" s="191"/>
      <c r="D130" s="187"/>
      <c r="E130" s="75"/>
      <c r="F130" s="75"/>
      <c r="G130" s="188"/>
      <c r="H130" s="184"/>
      <c r="I130" s="184"/>
      <c r="J130" s="184"/>
    </row>
    <row r="131" spans="1:10" ht="15.75">
      <c r="A131" s="198"/>
      <c r="B131" s="192"/>
      <c r="C131" s="193"/>
      <c r="D131" s="190"/>
      <c r="E131" s="194"/>
      <c r="F131" s="194"/>
      <c r="G131" s="187"/>
      <c r="H131" s="75"/>
      <c r="I131" s="75"/>
      <c r="J131" s="75"/>
    </row>
    <row r="132" spans="1:10" ht="15.75">
      <c r="A132" s="198"/>
      <c r="B132" s="195" t="s">
        <v>991</v>
      </c>
      <c r="C132" s="195"/>
      <c r="D132" s="196">
        <v>138000</v>
      </c>
      <c r="E132" s="196">
        <v>138000</v>
      </c>
      <c r="F132" s="197"/>
      <c r="G132" s="195"/>
      <c r="H132" s="195"/>
      <c r="I132" s="195"/>
      <c r="J132" s="195"/>
    </row>
    <row r="133" spans="1:10" ht="15.75">
      <c r="A133" s="198"/>
      <c r="B133" s="198"/>
      <c r="C133" s="230"/>
      <c r="D133" s="231"/>
      <c r="E133" s="231"/>
      <c r="F133" s="232"/>
      <c r="G133" s="230"/>
      <c r="H133" s="230"/>
      <c r="I133" s="230"/>
      <c r="J133" s="230"/>
    </row>
    <row r="134" spans="1:10" ht="15.75">
      <c r="A134" s="198"/>
      <c r="B134" s="199" t="s">
        <v>996</v>
      </c>
      <c r="C134" s="199"/>
      <c r="D134" s="183"/>
      <c r="E134" s="183"/>
      <c r="F134" s="183"/>
      <c r="G134" s="183"/>
      <c r="H134" s="183"/>
      <c r="I134" s="183"/>
      <c r="J134" s="183"/>
    </row>
    <row r="135" spans="1:10">
      <c r="A135" s="198"/>
      <c r="B135" s="1323" t="s">
        <v>997</v>
      </c>
      <c r="C135" s="1323" t="s">
        <v>988</v>
      </c>
      <c r="D135" s="1326" t="s">
        <v>989</v>
      </c>
      <c r="E135" s="1327"/>
      <c r="F135" s="1328"/>
      <c r="G135" s="1329" t="s">
        <v>990</v>
      </c>
      <c r="H135" s="1330"/>
      <c r="I135" s="1330"/>
      <c r="J135" s="1331"/>
    </row>
    <row r="136" spans="1:10">
      <c r="A136" s="198"/>
      <c r="B136" s="1324"/>
      <c r="C136" s="1324"/>
      <c r="D136" s="1323" t="s">
        <v>991</v>
      </c>
      <c r="E136" s="1329" t="s">
        <v>992</v>
      </c>
      <c r="F136" s="1331"/>
      <c r="G136" s="1332" t="s">
        <v>991</v>
      </c>
      <c r="H136" s="1326" t="s">
        <v>998</v>
      </c>
      <c r="I136" s="1327"/>
      <c r="J136" s="1328"/>
    </row>
    <row r="137" spans="1:10" ht="88.5">
      <c r="A137" s="198"/>
      <c r="B137" s="1325"/>
      <c r="C137" s="1325"/>
      <c r="D137" s="1325"/>
      <c r="E137" s="1047" t="s">
        <v>999</v>
      </c>
      <c r="F137" s="1047" t="s">
        <v>1000</v>
      </c>
      <c r="G137" s="1333"/>
      <c r="H137" s="184" t="s">
        <v>999</v>
      </c>
      <c r="I137" s="184" t="s">
        <v>1001</v>
      </c>
      <c r="J137" s="184" t="s">
        <v>995</v>
      </c>
    </row>
    <row r="138" spans="1:10" ht="28.5">
      <c r="A138" s="198"/>
      <c r="B138" s="1049" t="s">
        <v>1009</v>
      </c>
      <c r="C138" s="200" t="s">
        <v>1380</v>
      </c>
      <c r="D138" s="201">
        <v>550371</v>
      </c>
      <c r="E138" s="201">
        <v>550371</v>
      </c>
      <c r="F138" s="1047"/>
      <c r="G138" s="1048"/>
      <c r="H138" s="184"/>
      <c r="I138" s="184"/>
      <c r="J138" s="184"/>
    </row>
    <row r="139" spans="1:10">
      <c r="A139" s="198"/>
      <c r="B139" s="1049" t="s">
        <v>1011</v>
      </c>
      <c r="C139" s="200" t="s">
        <v>1012</v>
      </c>
      <c r="D139" s="201">
        <v>58358</v>
      </c>
      <c r="E139" s="201">
        <v>58358</v>
      </c>
      <c r="F139" s="1047"/>
      <c r="G139" s="1048"/>
      <c r="H139" s="184"/>
      <c r="I139" s="184"/>
      <c r="J139" s="184"/>
    </row>
    <row r="140" spans="1:10">
      <c r="A140" s="198"/>
      <c r="B140" s="185" t="s">
        <v>3178</v>
      </c>
      <c r="C140" s="202" t="s">
        <v>3179</v>
      </c>
      <c r="D140" s="201">
        <v>10000</v>
      </c>
      <c r="E140" s="201">
        <v>10000</v>
      </c>
      <c r="F140" s="1047"/>
      <c r="G140" s="1048"/>
      <c r="H140" s="184"/>
      <c r="I140" s="184"/>
      <c r="J140" s="184"/>
    </row>
    <row r="141" spans="1:10" ht="57">
      <c r="A141" s="198"/>
      <c r="B141" s="185" t="s">
        <v>3180</v>
      </c>
      <c r="C141" s="202" t="s">
        <v>3181</v>
      </c>
      <c r="D141" s="201">
        <v>60000</v>
      </c>
      <c r="E141" s="201">
        <v>60000</v>
      </c>
      <c r="F141" s="1047"/>
      <c r="G141" s="1048"/>
      <c r="H141" s="184"/>
      <c r="I141" s="184"/>
      <c r="J141" s="184"/>
    </row>
    <row r="142" spans="1:10" ht="15.75">
      <c r="A142" s="198"/>
      <c r="B142" s="195" t="s">
        <v>991</v>
      </c>
      <c r="C142" s="195"/>
      <c r="D142" s="204">
        <f>D141+D140+D139+D138</f>
        <v>678729</v>
      </c>
      <c r="E142" s="204">
        <f>E141+E140+E139+E138</f>
        <v>678729</v>
      </c>
      <c r="F142" s="195"/>
      <c r="G142" s="195"/>
      <c r="H142" s="195"/>
      <c r="I142" s="195"/>
      <c r="J142" s="195"/>
    </row>
    <row r="143" spans="1:10">
      <c r="A143" s="198"/>
      <c r="B143" s="198"/>
      <c r="C143" s="198"/>
      <c r="D143" s="198"/>
      <c r="E143" s="198"/>
      <c r="F143" s="198"/>
      <c r="G143" s="198"/>
      <c r="H143" s="198"/>
      <c r="I143" s="198"/>
      <c r="J143" s="198"/>
    </row>
    <row r="144" spans="1:10">
      <c r="A144" s="198"/>
      <c r="B144" s="198"/>
      <c r="C144" s="198"/>
      <c r="D144" s="198"/>
      <c r="E144" s="198"/>
      <c r="F144" s="198"/>
      <c r="G144" s="198"/>
      <c r="H144" s="198"/>
      <c r="I144" s="198"/>
      <c r="J144" s="198"/>
    </row>
    <row r="145" spans="1:10">
      <c r="A145" s="198"/>
      <c r="J145" s="198"/>
    </row>
    <row r="146" spans="1:10">
      <c r="A146" s="198"/>
      <c r="B146" s="119" t="s">
        <v>655</v>
      </c>
      <c r="C146" s="119"/>
      <c r="D146" s="119"/>
      <c r="E146" s="131"/>
      <c r="F146" s="119"/>
      <c r="J146" s="198"/>
    </row>
    <row r="147" spans="1:10" ht="15" customHeight="1">
      <c r="A147" s="198"/>
      <c r="B147" s="119" t="s">
        <v>656</v>
      </c>
      <c r="C147" s="119"/>
      <c r="D147" s="119"/>
      <c r="E147" s="131"/>
      <c r="F147" s="119"/>
      <c r="J147" s="198"/>
    </row>
    <row r="148" spans="1:10" ht="15" customHeight="1">
      <c r="A148" s="198"/>
      <c r="B148" s="119" t="s">
        <v>657</v>
      </c>
      <c r="C148" s="119"/>
      <c r="D148" s="119"/>
      <c r="E148" s="131"/>
      <c r="F148" s="119"/>
    </row>
    <row r="149" spans="1:10">
      <c r="A149" s="198"/>
      <c r="B149" s="119" t="s">
        <v>658</v>
      </c>
      <c r="C149" s="119"/>
      <c r="D149" s="119"/>
      <c r="E149" s="131"/>
      <c r="F149" s="119"/>
    </row>
    <row r="150" spans="1:10" ht="28.5" customHeight="1">
      <c r="A150" s="198"/>
      <c r="B150" s="119" t="s">
        <v>659</v>
      </c>
      <c r="C150" s="119"/>
      <c r="D150" s="119"/>
      <c r="E150" s="131"/>
      <c r="F150" s="119"/>
    </row>
    <row r="151" spans="1:10" ht="21.75" customHeight="1">
      <c r="A151" s="198"/>
      <c r="B151" s="44"/>
      <c r="C151" s="44"/>
      <c r="D151" s="44"/>
      <c r="E151" s="45"/>
      <c r="F151" s="44"/>
    </row>
    <row r="152" spans="1:10" ht="41.25" customHeight="1">
      <c r="A152" s="198"/>
      <c r="B152" s="120" t="s">
        <v>660</v>
      </c>
      <c r="C152" s="120"/>
      <c r="D152" s="120"/>
      <c r="E152" s="132"/>
      <c r="F152" s="120"/>
    </row>
    <row r="153" spans="1:10">
      <c r="A153" s="198"/>
    </row>
    <row r="154" spans="1:10">
      <c r="A154" s="198"/>
      <c r="B154" s="1321" t="s">
        <v>661</v>
      </c>
      <c r="C154" s="1321" t="s">
        <v>662</v>
      </c>
      <c r="D154" s="1321" t="s">
        <v>663</v>
      </c>
      <c r="E154" s="1319" t="s">
        <v>664</v>
      </c>
      <c r="F154" s="1320"/>
      <c r="G154" s="1317" t="s">
        <v>665</v>
      </c>
      <c r="H154" s="1318"/>
    </row>
    <row r="155" spans="1:10" ht="45">
      <c r="A155" s="198"/>
      <c r="B155" s="1322"/>
      <c r="C155" s="1322"/>
      <c r="D155" s="1322"/>
      <c r="E155" s="122" t="s">
        <v>666</v>
      </c>
      <c r="F155" s="122" t="s">
        <v>667</v>
      </c>
      <c r="G155" s="233" t="s">
        <v>668</v>
      </c>
      <c r="H155" s="233" t="s">
        <v>669</v>
      </c>
    </row>
    <row r="156" spans="1:10">
      <c r="A156" s="198"/>
      <c r="B156" s="125">
        <v>2</v>
      </c>
      <c r="C156" s="125">
        <v>3</v>
      </c>
      <c r="D156" s="125">
        <v>4</v>
      </c>
      <c r="E156" s="126">
        <v>5</v>
      </c>
      <c r="F156" s="126">
        <v>6</v>
      </c>
      <c r="G156" s="127">
        <v>7</v>
      </c>
      <c r="H156" s="127">
        <v>8</v>
      </c>
    </row>
    <row r="157" spans="1:10" ht="15.75">
      <c r="A157" s="198"/>
      <c r="B157" s="206" t="s">
        <v>1078</v>
      </c>
      <c r="C157" s="235" t="s">
        <v>1079</v>
      </c>
      <c r="D157" s="1206" t="s">
        <v>3214</v>
      </c>
      <c r="E157" s="236">
        <v>214</v>
      </c>
      <c r="F157" s="236">
        <v>214</v>
      </c>
      <c r="G157" s="234"/>
      <c r="H157" s="234"/>
    </row>
    <row r="158" spans="1:10">
      <c r="A158" s="198"/>
    </row>
    <row r="159" spans="1:10">
      <c r="A159" s="198"/>
    </row>
    <row r="160" spans="1:10">
      <c r="A160" s="198"/>
    </row>
    <row r="161" spans="1:1">
      <c r="A161" s="198"/>
    </row>
    <row r="162" spans="1:1" ht="15.75">
      <c r="A162" s="230"/>
    </row>
    <row r="163" spans="1:1" ht="15.75">
      <c r="A163" s="230"/>
    </row>
  </sheetData>
  <mergeCells count="47">
    <mergeCell ref="A93:B93"/>
    <mergeCell ref="A98:H98"/>
    <mergeCell ref="G67:H67"/>
    <mergeCell ref="A100:A101"/>
    <mergeCell ref="B100:B101"/>
    <mergeCell ref="C100:C101"/>
    <mergeCell ref="D100:D101"/>
    <mergeCell ref="A67:A68"/>
    <mergeCell ref="B67:B68"/>
    <mergeCell ref="C67:C68"/>
    <mergeCell ref="D67:D68"/>
    <mergeCell ref="E67:F67"/>
    <mergeCell ref="B154:B155"/>
    <mergeCell ref="C154:C155"/>
    <mergeCell ref="D154:D155"/>
    <mergeCell ref="D136:D137"/>
    <mergeCell ref="E136:F136"/>
    <mergeCell ref="B135:B137"/>
    <mergeCell ref="C135:C137"/>
    <mergeCell ref="D135:F135"/>
    <mergeCell ref="A115:B115"/>
    <mergeCell ref="B120:J120"/>
    <mergeCell ref="B124:B126"/>
    <mergeCell ref="C124:C126"/>
    <mergeCell ref="D124:F124"/>
    <mergeCell ref="G124:J124"/>
    <mergeCell ref="D125:D126"/>
    <mergeCell ref="G125:G126"/>
    <mergeCell ref="G136:G137"/>
    <mergeCell ref="H136:J136"/>
    <mergeCell ref="E125:F125"/>
    <mergeCell ref="G100:H100"/>
    <mergeCell ref="E154:F154"/>
    <mergeCell ref="G154:H154"/>
    <mergeCell ref="H125:J125"/>
    <mergeCell ref="E100:F100"/>
    <mergeCell ref="G135:J135"/>
    <mergeCell ref="G1:I3"/>
    <mergeCell ref="A65:H65"/>
    <mergeCell ref="A9:A10"/>
    <mergeCell ref="B9:B10"/>
    <mergeCell ref="C9:C10"/>
    <mergeCell ref="D9:D10"/>
    <mergeCell ref="E9:E10"/>
    <mergeCell ref="F9:G9"/>
    <mergeCell ref="H9:I9"/>
    <mergeCell ref="A61:C61"/>
  </mergeCells>
  <pageMargins left="0.70866141732283472" right="0.2" top="0.33" bottom="0.33" header="0.31496062992125984" footer="0.31496062992125984"/>
  <pageSetup paperSize="9"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1"/>
  <sheetViews>
    <sheetView topLeftCell="A346" workbookViewId="0">
      <selection activeCell="A356" sqref="A356:XFD358"/>
    </sheetView>
  </sheetViews>
  <sheetFormatPr defaultRowHeight="15"/>
  <cols>
    <col min="1" max="1" width="5.5703125" customWidth="1"/>
    <col min="2" max="2" width="38.28515625" customWidth="1"/>
    <col min="3" max="3" width="15.140625" customWidth="1"/>
    <col min="4" max="4" width="15.28515625" customWidth="1"/>
    <col min="5" max="5" width="11.42578125" customWidth="1"/>
    <col min="6" max="6" width="8.7109375" customWidth="1"/>
    <col min="7" max="7" width="10.85546875" customWidth="1"/>
    <col min="8" max="8" width="12.7109375" customWidth="1"/>
    <col min="9" max="9" width="18.42578125" customWidth="1"/>
    <col min="10" max="10" width="7.140625" customWidth="1"/>
  </cols>
  <sheetData>
    <row r="1" spans="1:10" ht="31.5" customHeight="1">
      <c r="A1" s="247"/>
      <c r="B1" s="247"/>
      <c r="C1" s="248"/>
      <c r="D1" s="249"/>
      <c r="E1" s="1055"/>
      <c r="F1" s="1055"/>
      <c r="G1" s="1235" t="s">
        <v>3188</v>
      </c>
      <c r="H1" s="1235"/>
      <c r="I1" s="1235"/>
      <c r="J1" s="941"/>
    </row>
    <row r="2" spans="1:10" ht="16.5">
      <c r="A2" s="266"/>
      <c r="B2" s="266"/>
      <c r="C2" s="266"/>
      <c r="D2" s="266"/>
      <c r="E2" s="1055"/>
      <c r="F2" s="1055"/>
      <c r="G2" s="1235"/>
      <c r="H2" s="1235"/>
      <c r="I2" s="1235"/>
      <c r="J2" s="941"/>
    </row>
    <row r="3" spans="1:10" ht="16.5">
      <c r="A3" s="266"/>
      <c r="B3" s="266"/>
      <c r="C3" s="266"/>
      <c r="D3" s="266"/>
      <c r="E3" s="1055"/>
      <c r="F3" s="1055"/>
      <c r="G3" s="1235"/>
      <c r="H3" s="1235"/>
      <c r="I3" s="1235"/>
      <c r="J3" s="941"/>
    </row>
    <row r="4" spans="1:10" ht="16.5">
      <c r="A4" s="266"/>
      <c r="B4" s="266"/>
      <c r="C4" s="266"/>
      <c r="D4" s="266"/>
      <c r="E4" s="1055"/>
      <c r="F4" s="1055"/>
      <c r="G4" s="1197"/>
      <c r="H4" s="1197"/>
      <c r="I4" s="1197"/>
      <c r="J4" s="941"/>
    </row>
    <row r="5" spans="1:10" ht="13.5" customHeight="1">
      <c r="C5" s="220" t="s">
        <v>3216</v>
      </c>
      <c r="D5" s="220"/>
      <c r="E5" s="220"/>
      <c r="G5" s="1102"/>
      <c r="H5" s="1102"/>
      <c r="I5" s="1102"/>
      <c r="J5" s="1102"/>
    </row>
    <row r="6" spans="1:10" ht="15.75">
      <c r="A6" s="1361" t="s">
        <v>3218</v>
      </c>
      <c r="B6" s="1361"/>
      <c r="C6" s="1361"/>
      <c r="D6" s="1361"/>
      <c r="E6" s="1361"/>
      <c r="F6" s="1361"/>
      <c r="G6" s="1361"/>
      <c r="H6" s="1361"/>
      <c r="I6" s="154"/>
    </row>
    <row r="7" spans="1:10" ht="15.75">
      <c r="A7" s="155" t="s">
        <v>3217</v>
      </c>
      <c r="B7" s="155"/>
      <c r="C7" s="155"/>
      <c r="D7" s="155"/>
      <c r="E7" s="155"/>
      <c r="F7" s="155"/>
      <c r="G7" s="155"/>
      <c r="H7" s="155"/>
      <c r="I7" s="155"/>
    </row>
    <row r="8" spans="1:10" ht="15.75" hidden="1">
      <c r="A8" s="1373"/>
      <c r="B8" s="1373"/>
      <c r="C8" s="1373"/>
      <c r="D8" s="1373"/>
      <c r="E8" s="1373"/>
      <c r="F8" s="1373"/>
      <c r="G8" s="1373"/>
      <c r="H8" s="1373"/>
      <c r="I8" s="1373"/>
      <c r="J8" s="250"/>
    </row>
    <row r="9" spans="1:10" ht="25.5" customHeight="1">
      <c r="A9" s="1374" t="s">
        <v>672</v>
      </c>
      <c r="B9" s="1376" t="s">
        <v>673</v>
      </c>
      <c r="C9" s="1376" t="s">
        <v>674</v>
      </c>
      <c r="D9" s="1376" t="s">
        <v>1081</v>
      </c>
      <c r="E9" s="1374" t="s">
        <v>718</v>
      </c>
      <c r="F9" s="1362" t="s">
        <v>676</v>
      </c>
      <c r="G9" s="1363"/>
      <c r="H9" s="1362" t="s">
        <v>677</v>
      </c>
      <c r="I9" s="1363"/>
      <c r="J9" s="85"/>
    </row>
    <row r="10" spans="1:10">
      <c r="A10" s="1375"/>
      <c r="B10" s="1377"/>
      <c r="C10" s="1377"/>
      <c r="D10" s="1377"/>
      <c r="E10" s="1375"/>
      <c r="F10" s="251" t="s">
        <v>678</v>
      </c>
      <c r="G10" s="251" t="s">
        <v>679</v>
      </c>
      <c r="H10" s="251" t="s">
        <v>678</v>
      </c>
      <c r="I10" s="252" t="s">
        <v>720</v>
      </c>
      <c r="J10" s="85"/>
    </row>
    <row r="11" spans="1:10">
      <c r="A11" s="253">
        <v>1</v>
      </c>
      <c r="B11" s="304" t="s">
        <v>1082</v>
      </c>
      <c r="C11" s="254">
        <v>1976</v>
      </c>
      <c r="D11" s="255" t="s">
        <v>1083</v>
      </c>
      <c r="E11" s="256">
        <v>4000</v>
      </c>
      <c r="F11" s="257">
        <v>9</v>
      </c>
      <c r="G11" s="256">
        <f>E11*F11</f>
        <v>36000</v>
      </c>
      <c r="H11" s="257">
        <v>9</v>
      </c>
      <c r="I11" s="256">
        <f>E11*H11</f>
        <v>36000</v>
      </c>
      <c r="J11" s="85"/>
    </row>
    <row r="12" spans="1:10">
      <c r="A12" s="253">
        <v>2</v>
      </c>
      <c r="B12" s="304" t="s">
        <v>1084</v>
      </c>
      <c r="C12" s="258">
        <v>1985</v>
      </c>
      <c r="D12" s="255" t="s">
        <v>1083</v>
      </c>
      <c r="E12" s="256">
        <v>8000</v>
      </c>
      <c r="F12" s="259">
        <v>22</v>
      </c>
      <c r="G12" s="256">
        <f t="shared" ref="G12:G75" si="0">E12*F12</f>
        <v>176000</v>
      </c>
      <c r="H12" s="259">
        <v>22</v>
      </c>
      <c r="I12" s="256">
        <f t="shared" ref="I12:I75" si="1">E12*H12</f>
        <v>176000</v>
      </c>
      <c r="J12" s="85"/>
    </row>
    <row r="13" spans="1:10">
      <c r="A13" s="253">
        <v>3</v>
      </c>
      <c r="B13" s="304" t="s">
        <v>1085</v>
      </c>
      <c r="C13" s="254">
        <v>1976</v>
      </c>
      <c r="D13" s="255" t="s">
        <v>1083</v>
      </c>
      <c r="E13" s="256">
        <v>2000</v>
      </c>
      <c r="F13" s="257">
        <v>11</v>
      </c>
      <c r="G13" s="256">
        <f t="shared" si="0"/>
        <v>22000</v>
      </c>
      <c r="H13" s="257">
        <v>11</v>
      </c>
      <c r="I13" s="256">
        <f t="shared" si="1"/>
        <v>22000</v>
      </c>
      <c r="J13" s="85"/>
    </row>
    <row r="14" spans="1:10">
      <c r="A14" s="253">
        <v>4</v>
      </c>
      <c r="B14" s="304" t="s">
        <v>1086</v>
      </c>
      <c r="C14" s="254">
        <v>1976</v>
      </c>
      <c r="D14" s="255" t="s">
        <v>1083</v>
      </c>
      <c r="E14" s="256">
        <v>200</v>
      </c>
      <c r="F14" s="257">
        <v>10</v>
      </c>
      <c r="G14" s="256">
        <f t="shared" si="0"/>
        <v>2000</v>
      </c>
      <c r="H14" s="257">
        <v>10</v>
      </c>
      <c r="I14" s="256">
        <f t="shared" si="1"/>
        <v>2000</v>
      </c>
      <c r="J14" s="85"/>
    </row>
    <row r="15" spans="1:10">
      <c r="A15" s="253">
        <v>5</v>
      </c>
      <c r="B15" s="304" t="s">
        <v>1087</v>
      </c>
      <c r="C15" s="254">
        <v>1980</v>
      </c>
      <c r="D15" s="255" t="s">
        <v>1083</v>
      </c>
      <c r="E15" s="256">
        <v>200</v>
      </c>
      <c r="F15" s="257">
        <v>30</v>
      </c>
      <c r="G15" s="256">
        <f t="shared" si="0"/>
        <v>6000</v>
      </c>
      <c r="H15" s="257">
        <v>30</v>
      </c>
      <c r="I15" s="256">
        <f t="shared" si="1"/>
        <v>6000</v>
      </c>
      <c r="J15" s="85"/>
    </row>
    <row r="16" spans="1:10">
      <c r="A16" s="253">
        <v>6</v>
      </c>
      <c r="B16" s="304" t="s">
        <v>1088</v>
      </c>
      <c r="C16" s="254">
        <v>1976</v>
      </c>
      <c r="D16" s="255" t="s">
        <v>1083</v>
      </c>
      <c r="E16" s="256">
        <v>166</v>
      </c>
      <c r="F16" s="257">
        <v>6</v>
      </c>
      <c r="G16" s="256">
        <f t="shared" si="0"/>
        <v>996</v>
      </c>
      <c r="H16" s="257">
        <v>6</v>
      </c>
      <c r="I16" s="256">
        <f t="shared" si="1"/>
        <v>996</v>
      </c>
      <c r="J16" s="85"/>
    </row>
    <row r="17" spans="1:10">
      <c r="A17" s="253">
        <v>7</v>
      </c>
      <c r="B17" s="304" t="s">
        <v>1089</v>
      </c>
      <c r="C17" s="254">
        <v>1980</v>
      </c>
      <c r="D17" s="255" t="s">
        <v>1083</v>
      </c>
      <c r="E17" s="256">
        <v>34</v>
      </c>
      <c r="F17" s="257">
        <v>3</v>
      </c>
      <c r="G17" s="256">
        <f t="shared" si="0"/>
        <v>102</v>
      </c>
      <c r="H17" s="257">
        <v>3</v>
      </c>
      <c r="I17" s="256">
        <f t="shared" si="1"/>
        <v>102</v>
      </c>
      <c r="J17" s="85"/>
    </row>
    <row r="18" spans="1:10">
      <c r="A18" s="253">
        <v>8</v>
      </c>
      <c r="B18" s="304" t="s">
        <v>704</v>
      </c>
      <c r="C18" s="254">
        <v>1982</v>
      </c>
      <c r="D18" s="255" t="s">
        <v>1083</v>
      </c>
      <c r="E18" s="256">
        <v>168</v>
      </c>
      <c r="F18" s="257">
        <v>1</v>
      </c>
      <c r="G18" s="256">
        <f t="shared" si="0"/>
        <v>168</v>
      </c>
      <c r="H18" s="257">
        <v>1</v>
      </c>
      <c r="I18" s="256">
        <f t="shared" si="1"/>
        <v>168</v>
      </c>
      <c r="J18" s="85"/>
    </row>
    <row r="19" spans="1:10">
      <c r="A19" s="253">
        <v>9</v>
      </c>
      <c r="B19" s="304" t="s">
        <v>1090</v>
      </c>
      <c r="C19" s="254">
        <v>1982</v>
      </c>
      <c r="D19" s="255" t="s">
        <v>1083</v>
      </c>
      <c r="E19" s="256">
        <v>2108</v>
      </c>
      <c r="F19" s="257">
        <v>1</v>
      </c>
      <c r="G19" s="256">
        <f t="shared" si="0"/>
        <v>2108</v>
      </c>
      <c r="H19" s="257">
        <v>1</v>
      </c>
      <c r="I19" s="256">
        <f t="shared" si="1"/>
        <v>2108</v>
      </c>
      <c r="J19" s="85"/>
    </row>
    <row r="20" spans="1:10">
      <c r="A20" s="253">
        <v>10</v>
      </c>
      <c r="B20" s="304" t="s">
        <v>1091</v>
      </c>
      <c r="C20" s="254">
        <v>1982</v>
      </c>
      <c r="D20" s="255" t="s">
        <v>1083</v>
      </c>
      <c r="E20" s="256">
        <v>2000</v>
      </c>
      <c r="F20" s="257">
        <v>1</v>
      </c>
      <c r="G20" s="256">
        <f t="shared" si="0"/>
        <v>2000</v>
      </c>
      <c r="H20" s="257">
        <v>1</v>
      </c>
      <c r="I20" s="256">
        <f t="shared" si="1"/>
        <v>2000</v>
      </c>
      <c r="J20" s="85"/>
    </row>
    <row r="21" spans="1:10">
      <c r="A21" s="253">
        <v>11</v>
      </c>
      <c r="B21" s="304" t="s">
        <v>1092</v>
      </c>
      <c r="C21" s="254">
        <v>1979</v>
      </c>
      <c r="D21" s="255" t="s">
        <v>1083</v>
      </c>
      <c r="E21" s="256">
        <v>5000</v>
      </c>
      <c r="F21" s="257">
        <v>1</v>
      </c>
      <c r="G21" s="256">
        <f t="shared" si="0"/>
        <v>5000</v>
      </c>
      <c r="H21" s="257">
        <v>1</v>
      </c>
      <c r="I21" s="256">
        <f t="shared" si="1"/>
        <v>5000</v>
      </c>
      <c r="J21" s="85"/>
    </row>
    <row r="22" spans="1:10">
      <c r="A22" s="253">
        <v>12</v>
      </c>
      <c r="B22" s="304" t="s">
        <v>1093</v>
      </c>
      <c r="C22" s="254">
        <v>1979</v>
      </c>
      <c r="D22" s="255" t="s">
        <v>1083</v>
      </c>
      <c r="E22" s="256">
        <v>2000</v>
      </c>
      <c r="F22" s="257">
        <v>1</v>
      </c>
      <c r="G22" s="256">
        <f t="shared" si="0"/>
        <v>2000</v>
      </c>
      <c r="H22" s="257">
        <v>1</v>
      </c>
      <c r="I22" s="256">
        <f t="shared" si="1"/>
        <v>2000</v>
      </c>
      <c r="J22" s="85"/>
    </row>
    <row r="23" spans="1:10">
      <c r="A23" s="253">
        <v>13</v>
      </c>
      <c r="B23" s="304" t="s">
        <v>1094</v>
      </c>
      <c r="C23" s="254">
        <v>1976</v>
      </c>
      <c r="D23" s="255" t="s">
        <v>1083</v>
      </c>
      <c r="E23" s="256">
        <v>40000</v>
      </c>
      <c r="F23" s="257">
        <v>1</v>
      </c>
      <c r="G23" s="256">
        <f t="shared" si="0"/>
        <v>40000</v>
      </c>
      <c r="H23" s="257">
        <v>1</v>
      </c>
      <c r="I23" s="256">
        <f t="shared" si="1"/>
        <v>40000</v>
      </c>
      <c r="J23" s="85"/>
    </row>
    <row r="24" spans="1:10">
      <c r="A24" s="253">
        <v>14</v>
      </c>
      <c r="B24" s="304" t="s">
        <v>1095</v>
      </c>
      <c r="C24" s="254">
        <v>1980</v>
      </c>
      <c r="D24" s="255" t="s">
        <v>1083</v>
      </c>
      <c r="E24" s="256">
        <v>30000</v>
      </c>
      <c r="F24" s="257">
        <v>1</v>
      </c>
      <c r="G24" s="256">
        <f t="shared" si="0"/>
        <v>30000</v>
      </c>
      <c r="H24" s="257">
        <v>1</v>
      </c>
      <c r="I24" s="256">
        <f t="shared" si="1"/>
        <v>30000</v>
      </c>
      <c r="J24" s="85"/>
    </row>
    <row r="25" spans="1:10">
      <c r="A25" s="253">
        <v>15</v>
      </c>
      <c r="B25" s="304" t="s">
        <v>1096</v>
      </c>
      <c r="C25" s="254">
        <v>1979</v>
      </c>
      <c r="D25" s="255" t="s">
        <v>1083</v>
      </c>
      <c r="E25" s="256">
        <v>326</v>
      </c>
      <c r="F25" s="257">
        <v>1</v>
      </c>
      <c r="G25" s="256">
        <f t="shared" si="0"/>
        <v>326</v>
      </c>
      <c r="H25" s="257">
        <v>1</v>
      </c>
      <c r="I25" s="256">
        <f t="shared" si="1"/>
        <v>326</v>
      </c>
      <c r="J25" s="85"/>
    </row>
    <row r="26" spans="1:10">
      <c r="A26" s="253">
        <v>16</v>
      </c>
      <c r="B26" s="304" t="s">
        <v>1097</v>
      </c>
      <c r="C26" s="254">
        <v>1980</v>
      </c>
      <c r="D26" s="255" t="s">
        <v>1083</v>
      </c>
      <c r="E26" s="256">
        <v>1000</v>
      </c>
      <c r="F26" s="257">
        <v>2</v>
      </c>
      <c r="G26" s="256">
        <f t="shared" si="0"/>
        <v>2000</v>
      </c>
      <c r="H26" s="257">
        <v>2</v>
      </c>
      <c r="I26" s="256">
        <f t="shared" si="1"/>
        <v>2000</v>
      </c>
      <c r="J26" s="85"/>
    </row>
    <row r="27" spans="1:10">
      <c r="A27" s="253">
        <v>17</v>
      </c>
      <c r="B27" s="304" t="s">
        <v>1098</v>
      </c>
      <c r="C27" s="254">
        <v>1986</v>
      </c>
      <c r="D27" s="255" t="s">
        <v>1083</v>
      </c>
      <c r="E27" s="256">
        <v>744</v>
      </c>
      <c r="F27" s="257">
        <v>1</v>
      </c>
      <c r="G27" s="256">
        <f t="shared" si="0"/>
        <v>744</v>
      </c>
      <c r="H27" s="257">
        <v>1</v>
      </c>
      <c r="I27" s="256">
        <f t="shared" si="1"/>
        <v>744</v>
      </c>
      <c r="J27" s="85"/>
    </row>
    <row r="28" spans="1:10">
      <c r="A28" s="253">
        <v>18</v>
      </c>
      <c r="B28" s="304" t="s">
        <v>1099</v>
      </c>
      <c r="C28" s="254">
        <v>1996</v>
      </c>
      <c r="D28" s="255" t="s">
        <v>1083</v>
      </c>
      <c r="E28" s="256">
        <v>3100</v>
      </c>
      <c r="F28" s="257">
        <v>2</v>
      </c>
      <c r="G28" s="256">
        <f t="shared" si="0"/>
        <v>6200</v>
      </c>
      <c r="H28" s="257">
        <v>2</v>
      </c>
      <c r="I28" s="256">
        <f t="shared" si="1"/>
        <v>6200</v>
      </c>
      <c r="J28" s="85"/>
    </row>
    <row r="29" spans="1:10">
      <c r="A29" s="253">
        <v>19</v>
      </c>
      <c r="B29" s="304" t="s">
        <v>1100</v>
      </c>
      <c r="C29" s="254">
        <v>1998</v>
      </c>
      <c r="D29" s="255" t="s">
        <v>1083</v>
      </c>
      <c r="E29" s="256">
        <v>2000</v>
      </c>
      <c r="F29" s="257">
        <v>1</v>
      </c>
      <c r="G29" s="256">
        <f t="shared" si="0"/>
        <v>2000</v>
      </c>
      <c r="H29" s="257">
        <v>1</v>
      </c>
      <c r="I29" s="256">
        <f t="shared" si="1"/>
        <v>2000</v>
      </c>
      <c r="J29" s="85"/>
    </row>
    <row r="30" spans="1:10">
      <c r="A30" s="253">
        <v>20</v>
      </c>
      <c r="B30" s="304" t="s">
        <v>1101</v>
      </c>
      <c r="C30" s="254">
        <v>2011</v>
      </c>
      <c r="D30" s="255" t="s">
        <v>1083</v>
      </c>
      <c r="E30" s="256">
        <v>600</v>
      </c>
      <c r="F30" s="257">
        <v>1</v>
      </c>
      <c r="G30" s="256">
        <f t="shared" si="0"/>
        <v>600</v>
      </c>
      <c r="H30" s="257">
        <v>1</v>
      </c>
      <c r="I30" s="256">
        <f t="shared" si="1"/>
        <v>600</v>
      </c>
      <c r="J30" s="85"/>
    </row>
    <row r="31" spans="1:10" ht="29.25">
      <c r="A31" s="253">
        <v>21</v>
      </c>
      <c r="B31" s="1104" t="s">
        <v>1102</v>
      </c>
      <c r="C31" s="254">
        <v>2011</v>
      </c>
      <c r="D31" s="255" t="s">
        <v>1083</v>
      </c>
      <c r="E31" s="256">
        <v>4200</v>
      </c>
      <c r="F31" s="257">
        <v>30</v>
      </c>
      <c r="G31" s="256">
        <f t="shared" si="0"/>
        <v>126000</v>
      </c>
      <c r="H31" s="257">
        <v>30</v>
      </c>
      <c r="I31" s="256">
        <f t="shared" si="1"/>
        <v>126000</v>
      </c>
      <c r="J31" s="85"/>
    </row>
    <row r="32" spans="1:10">
      <c r="A32" s="253">
        <v>22</v>
      </c>
      <c r="B32" s="304" t="s">
        <v>1103</v>
      </c>
      <c r="C32" s="254">
        <v>1980</v>
      </c>
      <c r="D32" s="255" t="s">
        <v>1083</v>
      </c>
      <c r="E32" s="256">
        <v>2491</v>
      </c>
      <c r="F32" s="257">
        <v>18</v>
      </c>
      <c r="G32" s="256">
        <f t="shared" si="0"/>
        <v>44838</v>
      </c>
      <c r="H32" s="257">
        <v>18</v>
      </c>
      <c r="I32" s="256">
        <f t="shared" si="1"/>
        <v>44838</v>
      </c>
      <c r="J32" s="85"/>
    </row>
    <row r="33" spans="1:10">
      <c r="A33" s="253">
        <v>23</v>
      </c>
      <c r="B33" s="304" t="s">
        <v>1104</v>
      </c>
      <c r="C33" s="254">
        <v>1996</v>
      </c>
      <c r="D33" s="255" t="s">
        <v>1083</v>
      </c>
      <c r="E33" s="256">
        <v>8000</v>
      </c>
      <c r="F33" s="257">
        <v>1</v>
      </c>
      <c r="G33" s="256">
        <f t="shared" si="0"/>
        <v>8000</v>
      </c>
      <c r="H33" s="257">
        <v>1</v>
      </c>
      <c r="I33" s="256">
        <f t="shared" si="1"/>
        <v>8000</v>
      </c>
      <c r="J33" s="85"/>
    </row>
    <row r="34" spans="1:10">
      <c r="A34" s="253">
        <v>24</v>
      </c>
      <c r="B34" s="304" t="s">
        <v>1105</v>
      </c>
      <c r="C34" s="254">
        <v>2012</v>
      </c>
      <c r="D34" s="255" t="s">
        <v>1083</v>
      </c>
      <c r="E34" s="256">
        <v>28000</v>
      </c>
      <c r="F34" s="257">
        <v>2</v>
      </c>
      <c r="G34" s="256">
        <f t="shared" si="0"/>
        <v>56000</v>
      </c>
      <c r="H34" s="257">
        <v>2</v>
      </c>
      <c r="I34" s="256">
        <f t="shared" si="1"/>
        <v>56000</v>
      </c>
      <c r="J34" s="85"/>
    </row>
    <row r="35" spans="1:10">
      <c r="A35" s="253">
        <v>25</v>
      </c>
      <c r="B35" s="304" t="s">
        <v>1106</v>
      </c>
      <c r="C35" s="254">
        <v>2012</v>
      </c>
      <c r="D35" s="255" t="s">
        <v>1083</v>
      </c>
      <c r="E35" s="256">
        <v>500</v>
      </c>
      <c r="F35" s="257">
        <v>2</v>
      </c>
      <c r="G35" s="256">
        <f t="shared" si="0"/>
        <v>1000</v>
      </c>
      <c r="H35" s="257">
        <v>2</v>
      </c>
      <c r="I35" s="256">
        <f t="shared" si="1"/>
        <v>1000</v>
      </c>
      <c r="J35" s="85"/>
    </row>
    <row r="36" spans="1:10">
      <c r="A36" s="253">
        <v>26</v>
      </c>
      <c r="B36" s="304" t="s">
        <v>1107</v>
      </c>
      <c r="C36" s="254">
        <v>2012</v>
      </c>
      <c r="D36" s="255" t="s">
        <v>1083</v>
      </c>
      <c r="E36" s="256">
        <v>20000</v>
      </c>
      <c r="F36" s="257">
        <v>1</v>
      </c>
      <c r="G36" s="256">
        <f t="shared" si="0"/>
        <v>20000</v>
      </c>
      <c r="H36" s="257">
        <v>1</v>
      </c>
      <c r="I36" s="256">
        <f t="shared" si="1"/>
        <v>20000</v>
      </c>
      <c r="J36" s="85"/>
    </row>
    <row r="37" spans="1:10">
      <c r="A37" s="253">
        <v>27</v>
      </c>
      <c r="B37" s="304" t="s">
        <v>1108</v>
      </c>
      <c r="C37" s="254">
        <v>2012</v>
      </c>
      <c r="D37" s="255" t="s">
        <v>1083</v>
      </c>
      <c r="E37" s="256">
        <v>800</v>
      </c>
      <c r="F37" s="257">
        <v>2</v>
      </c>
      <c r="G37" s="256">
        <f t="shared" si="0"/>
        <v>1600</v>
      </c>
      <c r="H37" s="257">
        <v>2</v>
      </c>
      <c r="I37" s="256">
        <f t="shared" si="1"/>
        <v>1600</v>
      </c>
      <c r="J37" s="85"/>
    </row>
    <row r="38" spans="1:10">
      <c r="A38" s="253">
        <v>28</v>
      </c>
      <c r="B38" s="304" t="s">
        <v>1109</v>
      </c>
      <c r="C38" s="254">
        <v>2012</v>
      </c>
      <c r="D38" s="255" t="s">
        <v>1083</v>
      </c>
      <c r="E38" s="256">
        <v>960</v>
      </c>
      <c r="F38" s="257">
        <v>1</v>
      </c>
      <c r="G38" s="256">
        <f t="shared" si="0"/>
        <v>960</v>
      </c>
      <c r="H38" s="257">
        <v>1</v>
      </c>
      <c r="I38" s="256">
        <f t="shared" si="1"/>
        <v>960</v>
      </c>
      <c r="J38" s="85"/>
    </row>
    <row r="39" spans="1:10">
      <c r="A39" s="253">
        <v>29</v>
      </c>
      <c r="B39" s="304" t="s">
        <v>1110</v>
      </c>
      <c r="C39" s="254">
        <v>2009</v>
      </c>
      <c r="D39" s="255" t="s">
        <v>1083</v>
      </c>
      <c r="E39" s="256">
        <v>2000</v>
      </c>
      <c r="F39" s="257">
        <v>1</v>
      </c>
      <c r="G39" s="256">
        <f t="shared" si="0"/>
        <v>2000</v>
      </c>
      <c r="H39" s="257">
        <v>1</v>
      </c>
      <c r="I39" s="256">
        <f t="shared" si="1"/>
        <v>2000</v>
      </c>
      <c r="J39" s="85"/>
    </row>
    <row r="40" spans="1:10">
      <c r="A40" s="253">
        <v>30</v>
      </c>
      <c r="B40" s="304" t="s">
        <v>1111</v>
      </c>
      <c r="C40" s="254">
        <v>2009</v>
      </c>
      <c r="D40" s="255" t="s">
        <v>1083</v>
      </c>
      <c r="E40" s="256">
        <v>1000</v>
      </c>
      <c r="F40" s="257">
        <v>4</v>
      </c>
      <c r="G40" s="256">
        <f t="shared" si="0"/>
        <v>4000</v>
      </c>
      <c r="H40" s="257">
        <v>4</v>
      </c>
      <c r="I40" s="256">
        <f t="shared" si="1"/>
        <v>4000</v>
      </c>
      <c r="J40" s="85"/>
    </row>
    <row r="41" spans="1:10">
      <c r="A41" s="253">
        <v>31</v>
      </c>
      <c r="B41" s="304" t="s">
        <v>1112</v>
      </c>
      <c r="C41" s="254">
        <v>2011</v>
      </c>
      <c r="D41" s="255" t="s">
        <v>1083</v>
      </c>
      <c r="E41" s="256">
        <v>25000</v>
      </c>
      <c r="F41" s="257">
        <v>1</v>
      </c>
      <c r="G41" s="256">
        <f t="shared" si="0"/>
        <v>25000</v>
      </c>
      <c r="H41" s="257">
        <v>1</v>
      </c>
      <c r="I41" s="256">
        <f t="shared" si="1"/>
        <v>25000</v>
      </c>
      <c r="J41" s="85"/>
    </row>
    <row r="42" spans="1:10">
      <c r="A42" s="253">
        <v>32</v>
      </c>
      <c r="B42" s="304" t="s">
        <v>1113</v>
      </c>
      <c r="C42" s="254">
        <v>2010</v>
      </c>
      <c r="D42" s="255" t="s">
        <v>1083</v>
      </c>
      <c r="E42" s="256">
        <v>419</v>
      </c>
      <c r="F42" s="257">
        <v>26</v>
      </c>
      <c r="G42" s="256">
        <f t="shared" si="0"/>
        <v>10894</v>
      </c>
      <c r="H42" s="257">
        <v>26</v>
      </c>
      <c r="I42" s="256">
        <f t="shared" si="1"/>
        <v>10894</v>
      </c>
      <c r="J42" s="85"/>
    </row>
    <row r="43" spans="1:10">
      <c r="A43" s="253">
        <v>33</v>
      </c>
      <c r="B43" s="304" t="s">
        <v>1114</v>
      </c>
      <c r="C43" s="254">
        <v>1989</v>
      </c>
      <c r="D43" s="255" t="s">
        <v>1083</v>
      </c>
      <c r="E43" s="256">
        <v>200</v>
      </c>
      <c r="F43" s="257">
        <v>1</v>
      </c>
      <c r="G43" s="256">
        <f t="shared" si="0"/>
        <v>200</v>
      </c>
      <c r="H43" s="257">
        <v>1</v>
      </c>
      <c r="I43" s="256">
        <f t="shared" si="1"/>
        <v>200</v>
      </c>
      <c r="J43" s="85"/>
    </row>
    <row r="44" spans="1:10">
      <c r="A44" s="253">
        <v>34</v>
      </c>
      <c r="B44" s="304" t="s">
        <v>1115</v>
      </c>
      <c r="C44" s="254">
        <v>2010</v>
      </c>
      <c r="D44" s="255" t="s">
        <v>1083</v>
      </c>
      <c r="E44" s="256">
        <v>1807</v>
      </c>
      <c r="F44" s="257">
        <v>3</v>
      </c>
      <c r="G44" s="256">
        <f t="shared" si="0"/>
        <v>5421</v>
      </c>
      <c r="H44" s="257">
        <v>3</v>
      </c>
      <c r="I44" s="256">
        <f t="shared" si="1"/>
        <v>5421</v>
      </c>
      <c r="J44" s="85"/>
    </row>
    <row r="45" spans="1:10">
      <c r="A45" s="253">
        <v>35</v>
      </c>
      <c r="B45" s="304" t="s">
        <v>1116</v>
      </c>
      <c r="C45" s="254">
        <v>2010</v>
      </c>
      <c r="D45" s="255" t="s">
        <v>1083</v>
      </c>
      <c r="E45" s="256">
        <v>1000</v>
      </c>
      <c r="F45" s="257">
        <v>1</v>
      </c>
      <c r="G45" s="256">
        <f t="shared" si="0"/>
        <v>1000</v>
      </c>
      <c r="H45" s="257">
        <v>1</v>
      </c>
      <c r="I45" s="256">
        <f t="shared" si="1"/>
        <v>1000</v>
      </c>
      <c r="J45" s="85"/>
    </row>
    <row r="46" spans="1:10">
      <c r="A46" s="253">
        <v>36</v>
      </c>
      <c r="B46" s="304" t="s">
        <v>1117</v>
      </c>
      <c r="C46" s="254">
        <v>2009</v>
      </c>
      <c r="D46" s="255" t="s">
        <v>1083</v>
      </c>
      <c r="E46" s="256">
        <v>88</v>
      </c>
      <c r="F46" s="257">
        <v>2</v>
      </c>
      <c r="G46" s="256">
        <f t="shared" si="0"/>
        <v>176</v>
      </c>
      <c r="H46" s="257">
        <v>2</v>
      </c>
      <c r="I46" s="256">
        <f t="shared" si="1"/>
        <v>176</v>
      </c>
      <c r="J46" s="85"/>
    </row>
    <row r="47" spans="1:10">
      <c r="A47" s="253">
        <v>37</v>
      </c>
      <c r="B47" s="304" t="s">
        <v>1118</v>
      </c>
      <c r="C47" s="254">
        <v>2010</v>
      </c>
      <c r="D47" s="255" t="s">
        <v>1083</v>
      </c>
      <c r="E47" s="256">
        <v>3250</v>
      </c>
      <c r="F47" s="257">
        <v>1</v>
      </c>
      <c r="G47" s="256">
        <f t="shared" si="0"/>
        <v>3250</v>
      </c>
      <c r="H47" s="257">
        <v>1</v>
      </c>
      <c r="I47" s="256">
        <f t="shared" si="1"/>
        <v>3250</v>
      </c>
      <c r="J47" s="85"/>
    </row>
    <row r="48" spans="1:10">
      <c r="A48" s="253">
        <v>38</v>
      </c>
      <c r="B48" s="304" t="s">
        <v>1119</v>
      </c>
      <c r="C48" s="254">
        <v>2010</v>
      </c>
      <c r="D48" s="255" t="s">
        <v>1083</v>
      </c>
      <c r="E48" s="256">
        <v>2300</v>
      </c>
      <c r="F48" s="257">
        <v>1</v>
      </c>
      <c r="G48" s="256">
        <f t="shared" si="0"/>
        <v>2300</v>
      </c>
      <c r="H48" s="257">
        <v>1</v>
      </c>
      <c r="I48" s="256">
        <f t="shared" si="1"/>
        <v>2300</v>
      </c>
      <c r="J48" s="85"/>
    </row>
    <row r="49" spans="1:10">
      <c r="A49" s="253">
        <v>39</v>
      </c>
      <c r="B49" s="304" t="s">
        <v>1120</v>
      </c>
      <c r="C49" s="254">
        <v>2009</v>
      </c>
      <c r="D49" s="255" t="s">
        <v>1083</v>
      </c>
      <c r="E49" s="256">
        <v>650</v>
      </c>
      <c r="F49" s="257">
        <v>1</v>
      </c>
      <c r="G49" s="256">
        <f t="shared" si="0"/>
        <v>650</v>
      </c>
      <c r="H49" s="257">
        <v>1</v>
      </c>
      <c r="I49" s="256">
        <f t="shared" si="1"/>
        <v>650</v>
      </c>
      <c r="J49" s="85"/>
    </row>
    <row r="50" spans="1:10">
      <c r="A50" s="253">
        <v>40</v>
      </c>
      <c r="B50" s="304" t="s">
        <v>1121</v>
      </c>
      <c r="C50" s="254">
        <v>2010</v>
      </c>
      <c r="D50" s="255" t="s">
        <v>1083</v>
      </c>
      <c r="E50" s="256">
        <v>240</v>
      </c>
      <c r="F50" s="257">
        <v>2</v>
      </c>
      <c r="G50" s="256">
        <f t="shared" si="0"/>
        <v>480</v>
      </c>
      <c r="H50" s="257">
        <v>2</v>
      </c>
      <c r="I50" s="256">
        <f t="shared" si="1"/>
        <v>480</v>
      </c>
      <c r="J50" s="85"/>
    </row>
    <row r="51" spans="1:10">
      <c r="A51" s="253">
        <v>41</v>
      </c>
      <c r="B51" s="304" t="s">
        <v>1122</v>
      </c>
      <c r="C51" s="254">
        <v>2009</v>
      </c>
      <c r="D51" s="255" t="s">
        <v>1083</v>
      </c>
      <c r="E51" s="256">
        <v>750</v>
      </c>
      <c r="F51" s="257">
        <v>1</v>
      </c>
      <c r="G51" s="256">
        <f t="shared" si="0"/>
        <v>750</v>
      </c>
      <c r="H51" s="257">
        <v>1</v>
      </c>
      <c r="I51" s="256">
        <f t="shared" si="1"/>
        <v>750</v>
      </c>
      <c r="J51" s="85"/>
    </row>
    <row r="52" spans="1:10">
      <c r="A52" s="253">
        <v>42</v>
      </c>
      <c r="B52" s="304" t="s">
        <v>1123</v>
      </c>
      <c r="C52" s="254">
        <v>2009</v>
      </c>
      <c r="D52" s="255" t="s">
        <v>1083</v>
      </c>
      <c r="E52" s="256">
        <v>2238</v>
      </c>
      <c r="F52" s="257">
        <v>13</v>
      </c>
      <c r="G52" s="256">
        <f t="shared" si="0"/>
        <v>29094</v>
      </c>
      <c r="H52" s="257">
        <v>13</v>
      </c>
      <c r="I52" s="256">
        <f t="shared" si="1"/>
        <v>29094</v>
      </c>
      <c r="J52" s="85"/>
    </row>
    <row r="53" spans="1:10">
      <c r="A53" s="253">
        <v>43</v>
      </c>
      <c r="B53" s="304" t="s">
        <v>1124</v>
      </c>
      <c r="C53" s="254">
        <v>2009</v>
      </c>
      <c r="D53" s="255" t="s">
        <v>1083</v>
      </c>
      <c r="E53" s="256">
        <v>8568</v>
      </c>
      <c r="F53" s="257">
        <v>14</v>
      </c>
      <c r="G53" s="256">
        <f t="shared" si="0"/>
        <v>119952</v>
      </c>
      <c r="H53" s="257">
        <v>14</v>
      </c>
      <c r="I53" s="256">
        <f t="shared" si="1"/>
        <v>119952</v>
      </c>
      <c r="J53" s="85"/>
    </row>
    <row r="54" spans="1:10">
      <c r="A54" s="253">
        <v>44</v>
      </c>
      <c r="B54" s="304" t="s">
        <v>1125</v>
      </c>
      <c r="C54" s="254">
        <v>2011</v>
      </c>
      <c r="D54" s="255" t="s">
        <v>1083</v>
      </c>
      <c r="E54" s="256">
        <v>500</v>
      </c>
      <c r="F54" s="257">
        <v>90</v>
      </c>
      <c r="G54" s="256">
        <f t="shared" si="0"/>
        <v>45000</v>
      </c>
      <c r="H54" s="257">
        <v>90</v>
      </c>
      <c r="I54" s="256">
        <f t="shared" si="1"/>
        <v>45000</v>
      </c>
      <c r="J54" s="85"/>
    </row>
    <row r="55" spans="1:10">
      <c r="A55" s="253">
        <v>45</v>
      </c>
      <c r="B55" s="304" t="s">
        <v>1126</v>
      </c>
      <c r="C55" s="254">
        <v>2011</v>
      </c>
      <c r="D55" s="255" t="s">
        <v>1083</v>
      </c>
      <c r="E55" s="256">
        <v>350</v>
      </c>
      <c r="F55" s="257">
        <v>90</v>
      </c>
      <c r="G55" s="256">
        <f t="shared" si="0"/>
        <v>31500</v>
      </c>
      <c r="H55" s="257">
        <v>90</v>
      </c>
      <c r="I55" s="256">
        <f t="shared" si="1"/>
        <v>31500</v>
      </c>
      <c r="J55" s="85"/>
    </row>
    <row r="56" spans="1:10">
      <c r="A56" s="253">
        <v>46</v>
      </c>
      <c r="B56" s="304" t="s">
        <v>1127</v>
      </c>
      <c r="C56" s="254">
        <v>2011</v>
      </c>
      <c r="D56" s="255" t="s">
        <v>1083</v>
      </c>
      <c r="E56" s="256">
        <v>150</v>
      </c>
      <c r="F56" s="257">
        <v>90</v>
      </c>
      <c r="G56" s="256">
        <f t="shared" si="0"/>
        <v>13500</v>
      </c>
      <c r="H56" s="257">
        <v>90</v>
      </c>
      <c r="I56" s="256">
        <f t="shared" si="1"/>
        <v>13500</v>
      </c>
      <c r="J56" s="85"/>
    </row>
    <row r="57" spans="1:10">
      <c r="A57" s="253">
        <v>47</v>
      </c>
      <c r="B57" s="304" t="s">
        <v>1128</v>
      </c>
      <c r="C57" s="254">
        <v>2010</v>
      </c>
      <c r="D57" s="255" t="s">
        <v>1083</v>
      </c>
      <c r="E57" s="256">
        <v>15800</v>
      </c>
      <c r="F57" s="257">
        <v>14</v>
      </c>
      <c r="G57" s="256">
        <f t="shared" si="0"/>
        <v>221200</v>
      </c>
      <c r="H57" s="257">
        <v>14</v>
      </c>
      <c r="I57" s="256">
        <f t="shared" si="1"/>
        <v>221200</v>
      </c>
      <c r="J57" s="85"/>
    </row>
    <row r="58" spans="1:10">
      <c r="A58" s="253">
        <v>48</v>
      </c>
      <c r="B58" s="304" t="s">
        <v>1129</v>
      </c>
      <c r="C58" s="254">
        <v>2010</v>
      </c>
      <c r="D58" s="255" t="s">
        <v>1083</v>
      </c>
      <c r="E58" s="256">
        <v>24600</v>
      </c>
      <c r="F58" s="257">
        <v>2</v>
      </c>
      <c r="G58" s="256">
        <f t="shared" si="0"/>
        <v>49200</v>
      </c>
      <c r="H58" s="257">
        <v>2</v>
      </c>
      <c r="I58" s="256">
        <f t="shared" si="1"/>
        <v>49200</v>
      </c>
      <c r="J58" s="85"/>
    </row>
    <row r="59" spans="1:10">
      <c r="A59" s="253">
        <v>49</v>
      </c>
      <c r="B59" s="304" t="s">
        <v>1130</v>
      </c>
      <c r="C59" s="254">
        <v>2012</v>
      </c>
      <c r="D59" s="255" t="s">
        <v>1083</v>
      </c>
      <c r="E59" s="256">
        <v>60000</v>
      </c>
      <c r="F59" s="257">
        <v>1</v>
      </c>
      <c r="G59" s="256">
        <f t="shared" si="0"/>
        <v>60000</v>
      </c>
      <c r="H59" s="257">
        <v>1</v>
      </c>
      <c r="I59" s="256">
        <f t="shared" si="1"/>
        <v>60000</v>
      </c>
      <c r="J59" s="85"/>
    </row>
    <row r="60" spans="1:10">
      <c r="A60" s="253">
        <v>50</v>
      </c>
      <c r="B60" s="304" t="s">
        <v>1131</v>
      </c>
      <c r="C60" s="254">
        <v>2013</v>
      </c>
      <c r="D60" s="255" t="s">
        <v>1083</v>
      </c>
      <c r="E60" s="256">
        <v>248060</v>
      </c>
      <c r="F60" s="257">
        <v>1</v>
      </c>
      <c r="G60" s="256">
        <f t="shared" si="0"/>
        <v>248060</v>
      </c>
      <c r="H60" s="257">
        <v>1</v>
      </c>
      <c r="I60" s="256">
        <f t="shared" si="1"/>
        <v>248060</v>
      </c>
      <c r="J60" s="85"/>
    </row>
    <row r="61" spans="1:10">
      <c r="A61" s="253">
        <v>51</v>
      </c>
      <c r="B61" s="304" t="s">
        <v>1132</v>
      </c>
      <c r="C61" s="254">
        <v>2013</v>
      </c>
      <c r="D61" s="255" t="s">
        <v>1083</v>
      </c>
      <c r="E61" s="256">
        <v>181700</v>
      </c>
      <c r="F61" s="257">
        <v>1</v>
      </c>
      <c r="G61" s="256">
        <f t="shared" si="0"/>
        <v>181700</v>
      </c>
      <c r="H61" s="257">
        <v>1</v>
      </c>
      <c r="I61" s="256">
        <f t="shared" si="1"/>
        <v>181700</v>
      </c>
      <c r="J61" s="85"/>
    </row>
    <row r="62" spans="1:10">
      <c r="A62" s="253">
        <v>52</v>
      </c>
      <c r="B62" s="304" t="s">
        <v>1133</v>
      </c>
      <c r="C62" s="254">
        <v>2014</v>
      </c>
      <c r="D62" s="255" t="s">
        <v>1083</v>
      </c>
      <c r="E62" s="256">
        <v>5760</v>
      </c>
      <c r="F62" s="257">
        <v>1</v>
      </c>
      <c r="G62" s="256">
        <f t="shared" si="0"/>
        <v>5760</v>
      </c>
      <c r="H62" s="257">
        <v>1</v>
      </c>
      <c r="I62" s="256">
        <f t="shared" si="1"/>
        <v>5760</v>
      </c>
      <c r="J62" s="85"/>
    </row>
    <row r="63" spans="1:10">
      <c r="A63" s="253">
        <v>53</v>
      </c>
      <c r="B63" s="304" t="s">
        <v>1134</v>
      </c>
      <c r="C63" s="254">
        <v>2015</v>
      </c>
      <c r="D63" s="255" t="s">
        <v>1083</v>
      </c>
      <c r="E63" s="256">
        <v>2700</v>
      </c>
      <c r="F63" s="257">
        <v>1</v>
      </c>
      <c r="G63" s="256">
        <f t="shared" si="0"/>
        <v>2700</v>
      </c>
      <c r="H63" s="257">
        <v>1</v>
      </c>
      <c r="I63" s="256">
        <f t="shared" si="1"/>
        <v>2700</v>
      </c>
      <c r="J63" s="85"/>
    </row>
    <row r="64" spans="1:10">
      <c r="A64" s="253">
        <v>54</v>
      </c>
      <c r="B64" s="304" t="s">
        <v>1135</v>
      </c>
      <c r="C64" s="254">
        <v>2015</v>
      </c>
      <c r="D64" s="255" t="s">
        <v>1083</v>
      </c>
      <c r="E64" s="256">
        <v>1088</v>
      </c>
      <c r="F64" s="257">
        <v>2</v>
      </c>
      <c r="G64" s="256">
        <f t="shared" si="0"/>
        <v>2176</v>
      </c>
      <c r="H64" s="257">
        <v>2</v>
      </c>
      <c r="I64" s="256">
        <f t="shared" si="1"/>
        <v>2176</v>
      </c>
      <c r="J64" s="85"/>
    </row>
    <row r="65" spans="1:10">
      <c r="A65" s="253">
        <v>55</v>
      </c>
      <c r="B65" s="304" t="s">
        <v>1136</v>
      </c>
      <c r="C65" s="254">
        <v>2014</v>
      </c>
      <c r="D65" s="255" t="s">
        <v>1083</v>
      </c>
      <c r="E65" s="256">
        <v>960</v>
      </c>
      <c r="F65" s="257">
        <v>3</v>
      </c>
      <c r="G65" s="256">
        <f t="shared" si="0"/>
        <v>2880</v>
      </c>
      <c r="H65" s="257">
        <v>3</v>
      </c>
      <c r="I65" s="256">
        <f t="shared" si="1"/>
        <v>2880</v>
      </c>
      <c r="J65" s="85"/>
    </row>
    <row r="66" spans="1:10">
      <c r="A66" s="253">
        <v>56</v>
      </c>
      <c r="B66" s="304" t="s">
        <v>1137</v>
      </c>
      <c r="C66" s="254">
        <v>2014</v>
      </c>
      <c r="D66" s="255" t="s">
        <v>1083</v>
      </c>
      <c r="E66" s="256">
        <v>4345</v>
      </c>
      <c r="F66" s="257">
        <v>2</v>
      </c>
      <c r="G66" s="256">
        <f t="shared" si="0"/>
        <v>8690</v>
      </c>
      <c r="H66" s="257">
        <v>2</v>
      </c>
      <c r="I66" s="256">
        <f t="shared" si="1"/>
        <v>8690</v>
      </c>
      <c r="J66" s="85"/>
    </row>
    <row r="67" spans="1:10">
      <c r="A67" s="253">
        <v>57</v>
      </c>
      <c r="B67" s="304" t="s">
        <v>1138</v>
      </c>
      <c r="C67" s="254">
        <v>2009</v>
      </c>
      <c r="D67" s="255" t="s">
        <v>1083</v>
      </c>
      <c r="E67" s="256">
        <v>700</v>
      </c>
      <c r="F67" s="257">
        <v>5</v>
      </c>
      <c r="G67" s="256">
        <f t="shared" si="0"/>
        <v>3500</v>
      </c>
      <c r="H67" s="257">
        <v>5</v>
      </c>
      <c r="I67" s="256">
        <f t="shared" si="1"/>
        <v>3500</v>
      </c>
      <c r="J67" s="85"/>
    </row>
    <row r="68" spans="1:10">
      <c r="A68" s="253">
        <v>58</v>
      </c>
      <c r="B68" s="304" t="s">
        <v>1139</v>
      </c>
      <c r="C68" s="254">
        <v>2015</v>
      </c>
      <c r="D68" s="255" t="s">
        <v>1083</v>
      </c>
      <c r="E68" s="256">
        <v>2580</v>
      </c>
      <c r="F68" s="257">
        <v>1</v>
      </c>
      <c r="G68" s="256">
        <f t="shared" si="0"/>
        <v>2580</v>
      </c>
      <c r="H68" s="257">
        <v>1</v>
      </c>
      <c r="I68" s="256">
        <f t="shared" si="1"/>
        <v>2580</v>
      </c>
      <c r="J68" s="85"/>
    </row>
    <row r="69" spans="1:10">
      <c r="A69" s="253">
        <v>59</v>
      </c>
      <c r="B69" s="304" t="s">
        <v>1140</v>
      </c>
      <c r="C69" s="254">
        <v>2015</v>
      </c>
      <c r="D69" s="255" t="s">
        <v>1083</v>
      </c>
      <c r="E69" s="256">
        <v>480</v>
      </c>
      <c r="F69" s="257">
        <v>1</v>
      </c>
      <c r="G69" s="256">
        <f t="shared" si="0"/>
        <v>480</v>
      </c>
      <c r="H69" s="257">
        <v>1</v>
      </c>
      <c r="I69" s="256">
        <f t="shared" si="1"/>
        <v>480</v>
      </c>
      <c r="J69" s="85"/>
    </row>
    <row r="70" spans="1:10">
      <c r="A70" s="253">
        <v>60</v>
      </c>
      <c r="B70" s="304" t="s">
        <v>1141</v>
      </c>
      <c r="C70" s="254">
        <v>2014</v>
      </c>
      <c r="D70" s="255" t="s">
        <v>1083</v>
      </c>
      <c r="E70" s="256">
        <v>114550</v>
      </c>
      <c r="F70" s="257">
        <v>1</v>
      </c>
      <c r="G70" s="256">
        <f t="shared" si="0"/>
        <v>114550</v>
      </c>
      <c r="H70" s="257">
        <v>1</v>
      </c>
      <c r="I70" s="256">
        <f t="shared" si="1"/>
        <v>114550</v>
      </c>
      <c r="J70" s="85"/>
    </row>
    <row r="71" spans="1:10">
      <c r="A71" s="253">
        <v>61</v>
      </c>
      <c r="B71" s="304" t="s">
        <v>1142</v>
      </c>
      <c r="C71" s="254">
        <v>2014</v>
      </c>
      <c r="D71" s="255" t="s">
        <v>1083</v>
      </c>
      <c r="E71" s="256">
        <v>142200</v>
      </c>
      <c r="F71" s="257">
        <v>1</v>
      </c>
      <c r="G71" s="256">
        <f t="shared" si="0"/>
        <v>142200</v>
      </c>
      <c r="H71" s="257">
        <v>1</v>
      </c>
      <c r="I71" s="256">
        <f t="shared" si="1"/>
        <v>142200</v>
      </c>
      <c r="J71" s="85"/>
    </row>
    <row r="72" spans="1:10">
      <c r="A72" s="253">
        <v>62</v>
      </c>
      <c r="B72" s="304" t="s">
        <v>1143</v>
      </c>
      <c r="C72" s="254">
        <v>2014</v>
      </c>
      <c r="D72" s="255" t="s">
        <v>1083</v>
      </c>
      <c r="E72" s="256">
        <v>137460</v>
      </c>
      <c r="F72" s="257">
        <v>1</v>
      </c>
      <c r="G72" s="256">
        <f t="shared" si="0"/>
        <v>137460</v>
      </c>
      <c r="H72" s="257">
        <v>1</v>
      </c>
      <c r="I72" s="256">
        <f t="shared" si="1"/>
        <v>137460</v>
      </c>
      <c r="J72" s="85"/>
    </row>
    <row r="73" spans="1:10">
      <c r="A73" s="253">
        <v>63</v>
      </c>
      <c r="B73" s="304" t="s">
        <v>1144</v>
      </c>
      <c r="C73" s="254">
        <v>2014</v>
      </c>
      <c r="D73" s="255" t="s">
        <v>1083</v>
      </c>
      <c r="E73" s="256">
        <v>3527859</v>
      </c>
      <c r="F73" s="257">
        <v>1</v>
      </c>
      <c r="G73" s="256">
        <f t="shared" si="0"/>
        <v>3527859</v>
      </c>
      <c r="H73" s="257">
        <v>1</v>
      </c>
      <c r="I73" s="256">
        <f t="shared" si="1"/>
        <v>3527859</v>
      </c>
      <c r="J73" s="85"/>
    </row>
    <row r="74" spans="1:10">
      <c r="A74" s="253">
        <v>64</v>
      </c>
      <c r="B74" s="304" t="s">
        <v>1145</v>
      </c>
      <c r="C74" s="254">
        <v>2015</v>
      </c>
      <c r="D74" s="255" t="s">
        <v>1083</v>
      </c>
      <c r="E74" s="256">
        <v>11880</v>
      </c>
      <c r="F74" s="257">
        <v>4</v>
      </c>
      <c r="G74" s="256">
        <f t="shared" si="0"/>
        <v>47520</v>
      </c>
      <c r="H74" s="257">
        <v>4</v>
      </c>
      <c r="I74" s="256">
        <f t="shared" si="1"/>
        <v>47520</v>
      </c>
      <c r="J74" s="85"/>
    </row>
    <row r="75" spans="1:10">
      <c r="A75" s="253">
        <v>65</v>
      </c>
      <c r="B75" s="304" t="s">
        <v>1146</v>
      </c>
      <c r="C75" s="254">
        <v>2015</v>
      </c>
      <c r="D75" s="255" t="s">
        <v>1083</v>
      </c>
      <c r="E75" s="256">
        <v>7663</v>
      </c>
      <c r="F75" s="257">
        <v>4</v>
      </c>
      <c r="G75" s="256">
        <f t="shared" si="0"/>
        <v>30652</v>
      </c>
      <c r="H75" s="257">
        <v>4</v>
      </c>
      <c r="I75" s="256">
        <f t="shared" si="1"/>
        <v>30652</v>
      </c>
      <c r="J75" s="85"/>
    </row>
    <row r="76" spans="1:10">
      <c r="A76" s="253">
        <v>66</v>
      </c>
      <c r="B76" s="304" t="s">
        <v>1147</v>
      </c>
      <c r="C76" s="254">
        <v>2015</v>
      </c>
      <c r="D76" s="255" t="s">
        <v>1083</v>
      </c>
      <c r="E76" s="256">
        <v>4680</v>
      </c>
      <c r="F76" s="257">
        <v>1</v>
      </c>
      <c r="G76" s="256">
        <f t="shared" ref="G76:G139" si="2">E76*F76</f>
        <v>4680</v>
      </c>
      <c r="H76" s="257">
        <v>1</v>
      </c>
      <c r="I76" s="256">
        <f t="shared" ref="I76:I139" si="3">E76*H76</f>
        <v>4680</v>
      </c>
      <c r="J76" s="85"/>
    </row>
    <row r="77" spans="1:10">
      <c r="A77" s="253">
        <v>67</v>
      </c>
      <c r="B77" s="304" t="s">
        <v>1148</v>
      </c>
      <c r="C77" s="254">
        <v>2015</v>
      </c>
      <c r="D77" s="255" t="s">
        <v>1083</v>
      </c>
      <c r="E77" s="256">
        <v>6000</v>
      </c>
      <c r="F77" s="257">
        <v>1</v>
      </c>
      <c r="G77" s="256">
        <f t="shared" si="2"/>
        <v>6000</v>
      </c>
      <c r="H77" s="257">
        <v>1</v>
      </c>
      <c r="I77" s="256">
        <f t="shared" si="3"/>
        <v>6000</v>
      </c>
      <c r="J77" s="85"/>
    </row>
    <row r="78" spans="1:10">
      <c r="A78" s="253">
        <v>68</v>
      </c>
      <c r="B78" s="304" t="s">
        <v>1149</v>
      </c>
      <c r="C78" s="254">
        <v>2015</v>
      </c>
      <c r="D78" s="255" t="s">
        <v>1083</v>
      </c>
      <c r="E78" s="256">
        <v>360</v>
      </c>
      <c r="F78" s="257">
        <v>33</v>
      </c>
      <c r="G78" s="256">
        <f t="shared" si="2"/>
        <v>11880</v>
      </c>
      <c r="H78" s="257">
        <v>33</v>
      </c>
      <c r="I78" s="256">
        <f t="shared" si="3"/>
        <v>11880</v>
      </c>
      <c r="J78" s="85"/>
    </row>
    <row r="79" spans="1:10">
      <c r="A79" s="253">
        <v>69</v>
      </c>
      <c r="B79" s="304" t="s">
        <v>1150</v>
      </c>
      <c r="C79" s="254">
        <v>2015</v>
      </c>
      <c r="D79" s="255" t="s">
        <v>1083</v>
      </c>
      <c r="E79" s="256">
        <v>360</v>
      </c>
      <c r="F79" s="257">
        <v>40</v>
      </c>
      <c r="G79" s="256">
        <f t="shared" si="2"/>
        <v>14400</v>
      </c>
      <c r="H79" s="257">
        <v>40</v>
      </c>
      <c r="I79" s="256">
        <f t="shared" si="3"/>
        <v>14400</v>
      </c>
      <c r="J79" s="85"/>
    </row>
    <row r="80" spans="1:10">
      <c r="A80" s="253">
        <v>70</v>
      </c>
      <c r="B80" s="304" t="s">
        <v>1151</v>
      </c>
      <c r="C80" s="254">
        <v>2015</v>
      </c>
      <c r="D80" s="255" t="s">
        <v>1083</v>
      </c>
      <c r="E80" s="256">
        <v>240</v>
      </c>
      <c r="F80" s="257">
        <v>60</v>
      </c>
      <c r="G80" s="256">
        <f t="shared" si="2"/>
        <v>14400</v>
      </c>
      <c r="H80" s="257">
        <v>60</v>
      </c>
      <c r="I80" s="256">
        <f t="shared" si="3"/>
        <v>14400</v>
      </c>
      <c r="J80" s="85"/>
    </row>
    <row r="81" spans="1:10">
      <c r="A81" s="253">
        <v>71</v>
      </c>
      <c r="B81" s="304" t="s">
        <v>1152</v>
      </c>
      <c r="C81" s="254">
        <v>2015</v>
      </c>
      <c r="D81" s="255" t="s">
        <v>1083</v>
      </c>
      <c r="E81" s="256">
        <v>180</v>
      </c>
      <c r="F81" s="257">
        <v>60</v>
      </c>
      <c r="G81" s="256">
        <f t="shared" si="2"/>
        <v>10800</v>
      </c>
      <c r="H81" s="257">
        <v>60</v>
      </c>
      <c r="I81" s="256">
        <f t="shared" si="3"/>
        <v>10800</v>
      </c>
      <c r="J81" s="85"/>
    </row>
    <row r="82" spans="1:10">
      <c r="A82" s="253">
        <v>72</v>
      </c>
      <c r="B82" s="304" t="s">
        <v>1153</v>
      </c>
      <c r="C82" s="254">
        <v>2015</v>
      </c>
      <c r="D82" s="255" t="s">
        <v>1083</v>
      </c>
      <c r="E82" s="256">
        <v>300</v>
      </c>
      <c r="F82" s="257">
        <v>59</v>
      </c>
      <c r="G82" s="256">
        <f t="shared" si="2"/>
        <v>17700</v>
      </c>
      <c r="H82" s="257">
        <v>59</v>
      </c>
      <c r="I82" s="256">
        <f t="shared" si="3"/>
        <v>17700</v>
      </c>
      <c r="J82" s="85"/>
    </row>
    <row r="83" spans="1:10">
      <c r="A83" s="253">
        <v>73</v>
      </c>
      <c r="B83" s="304" t="s">
        <v>1148</v>
      </c>
      <c r="C83" s="254">
        <v>2015</v>
      </c>
      <c r="D83" s="255" t="s">
        <v>1083</v>
      </c>
      <c r="E83" s="256">
        <v>720</v>
      </c>
      <c r="F83" s="257">
        <v>5</v>
      </c>
      <c r="G83" s="256">
        <f t="shared" si="2"/>
        <v>3600</v>
      </c>
      <c r="H83" s="257">
        <v>5</v>
      </c>
      <c r="I83" s="256">
        <f t="shared" si="3"/>
        <v>3600</v>
      </c>
      <c r="J83" s="85"/>
    </row>
    <row r="84" spans="1:10">
      <c r="A84" s="253">
        <v>74</v>
      </c>
      <c r="B84" s="304" t="s">
        <v>1154</v>
      </c>
      <c r="C84" s="254">
        <v>2015</v>
      </c>
      <c r="D84" s="255" t="s">
        <v>1083</v>
      </c>
      <c r="E84" s="256">
        <v>1380</v>
      </c>
      <c r="F84" s="257">
        <v>1</v>
      </c>
      <c r="G84" s="256">
        <f t="shared" si="2"/>
        <v>1380</v>
      </c>
      <c r="H84" s="257">
        <v>1</v>
      </c>
      <c r="I84" s="256">
        <f t="shared" si="3"/>
        <v>1380</v>
      </c>
      <c r="J84" s="85"/>
    </row>
    <row r="85" spans="1:10">
      <c r="A85" s="253">
        <v>75</v>
      </c>
      <c r="B85" s="304" t="s">
        <v>1155</v>
      </c>
      <c r="C85" s="254">
        <v>2015</v>
      </c>
      <c r="D85" s="255" t="s">
        <v>1083</v>
      </c>
      <c r="E85" s="256">
        <v>720</v>
      </c>
      <c r="F85" s="257">
        <v>5</v>
      </c>
      <c r="G85" s="256">
        <f t="shared" si="2"/>
        <v>3600</v>
      </c>
      <c r="H85" s="257">
        <v>5</v>
      </c>
      <c r="I85" s="256">
        <f t="shared" si="3"/>
        <v>3600</v>
      </c>
      <c r="J85" s="85"/>
    </row>
    <row r="86" spans="1:10">
      <c r="A86" s="253">
        <v>76</v>
      </c>
      <c r="B86" s="304" t="s">
        <v>1370</v>
      </c>
      <c r="C86" s="254">
        <v>2015</v>
      </c>
      <c r="D86" s="255" t="s">
        <v>1083</v>
      </c>
      <c r="E86" s="256">
        <v>900</v>
      </c>
      <c r="F86" s="257">
        <v>1</v>
      </c>
      <c r="G86" s="256">
        <f t="shared" si="2"/>
        <v>900</v>
      </c>
      <c r="H86" s="257">
        <v>1</v>
      </c>
      <c r="I86" s="256">
        <f t="shared" si="3"/>
        <v>900</v>
      </c>
      <c r="J86" s="85"/>
    </row>
    <row r="87" spans="1:10">
      <c r="A87" s="253">
        <v>77</v>
      </c>
      <c r="B87" s="304" t="s">
        <v>1371</v>
      </c>
      <c r="C87" s="254">
        <v>2015</v>
      </c>
      <c r="D87" s="255" t="s">
        <v>1083</v>
      </c>
      <c r="E87" s="256">
        <v>1080</v>
      </c>
      <c r="F87" s="257">
        <v>1</v>
      </c>
      <c r="G87" s="256">
        <f t="shared" si="2"/>
        <v>1080</v>
      </c>
      <c r="H87" s="257">
        <v>1</v>
      </c>
      <c r="I87" s="256">
        <f t="shared" si="3"/>
        <v>1080</v>
      </c>
      <c r="J87" s="85"/>
    </row>
    <row r="88" spans="1:10">
      <c r="A88" s="253">
        <v>78</v>
      </c>
      <c r="B88" s="304" t="s">
        <v>1153</v>
      </c>
      <c r="C88" s="254">
        <v>2015</v>
      </c>
      <c r="D88" s="255" t="s">
        <v>1083</v>
      </c>
      <c r="E88" s="256">
        <v>360</v>
      </c>
      <c r="F88" s="257">
        <v>3</v>
      </c>
      <c r="G88" s="256">
        <f t="shared" si="2"/>
        <v>1080</v>
      </c>
      <c r="H88" s="257">
        <v>3</v>
      </c>
      <c r="I88" s="256">
        <f t="shared" si="3"/>
        <v>1080</v>
      </c>
      <c r="J88" s="85"/>
    </row>
    <row r="89" spans="1:10">
      <c r="A89" s="253">
        <v>79</v>
      </c>
      <c r="B89" s="304" t="s">
        <v>1156</v>
      </c>
      <c r="C89" s="254">
        <v>2015</v>
      </c>
      <c r="D89" s="255" t="s">
        <v>1083</v>
      </c>
      <c r="E89" s="256">
        <v>660</v>
      </c>
      <c r="F89" s="257">
        <v>1</v>
      </c>
      <c r="G89" s="256">
        <f t="shared" si="2"/>
        <v>660</v>
      </c>
      <c r="H89" s="257">
        <v>1</v>
      </c>
      <c r="I89" s="256">
        <f t="shared" si="3"/>
        <v>660</v>
      </c>
      <c r="J89" s="85"/>
    </row>
    <row r="90" spans="1:10">
      <c r="A90" s="253">
        <v>80</v>
      </c>
      <c r="B90" s="304" t="s">
        <v>1157</v>
      </c>
      <c r="C90" s="254">
        <v>2015</v>
      </c>
      <c r="D90" s="255" t="s">
        <v>1083</v>
      </c>
      <c r="E90" s="256">
        <v>360</v>
      </c>
      <c r="F90" s="257">
        <v>1</v>
      </c>
      <c r="G90" s="256">
        <f t="shared" si="2"/>
        <v>360</v>
      </c>
      <c r="H90" s="257">
        <v>1</v>
      </c>
      <c r="I90" s="256">
        <f t="shared" si="3"/>
        <v>360</v>
      </c>
      <c r="J90" s="85"/>
    </row>
    <row r="91" spans="1:10">
      <c r="A91" s="253">
        <v>81</v>
      </c>
      <c r="B91" s="304" t="s">
        <v>1158</v>
      </c>
      <c r="C91" s="254">
        <v>2015</v>
      </c>
      <c r="D91" s="255" t="s">
        <v>1083</v>
      </c>
      <c r="E91" s="256">
        <v>420</v>
      </c>
      <c r="F91" s="257">
        <v>1</v>
      </c>
      <c r="G91" s="256">
        <f t="shared" si="2"/>
        <v>420</v>
      </c>
      <c r="H91" s="257">
        <v>1</v>
      </c>
      <c r="I91" s="256">
        <f t="shared" si="3"/>
        <v>420</v>
      </c>
      <c r="J91" s="85"/>
    </row>
    <row r="92" spans="1:10">
      <c r="A92" s="253">
        <v>82</v>
      </c>
      <c r="B92" s="304" t="s">
        <v>1159</v>
      </c>
      <c r="C92" s="254">
        <v>2015</v>
      </c>
      <c r="D92" s="255" t="s">
        <v>1083</v>
      </c>
      <c r="E92" s="256">
        <v>360</v>
      </c>
      <c r="F92" s="257">
        <v>1</v>
      </c>
      <c r="G92" s="256">
        <f t="shared" si="2"/>
        <v>360</v>
      </c>
      <c r="H92" s="257">
        <v>1</v>
      </c>
      <c r="I92" s="256">
        <f t="shared" si="3"/>
        <v>360</v>
      </c>
      <c r="J92" s="85"/>
    </row>
    <row r="93" spans="1:10">
      <c r="A93" s="253">
        <v>83</v>
      </c>
      <c r="B93" s="304" t="s">
        <v>1160</v>
      </c>
      <c r="C93" s="254">
        <v>2015</v>
      </c>
      <c r="D93" s="255" t="s">
        <v>1083</v>
      </c>
      <c r="E93" s="256">
        <v>3300</v>
      </c>
      <c r="F93" s="257">
        <v>1</v>
      </c>
      <c r="G93" s="256">
        <f t="shared" si="2"/>
        <v>3300</v>
      </c>
      <c r="H93" s="257">
        <v>1</v>
      </c>
      <c r="I93" s="256">
        <f t="shared" si="3"/>
        <v>3300</v>
      </c>
      <c r="J93" s="85"/>
    </row>
    <row r="94" spans="1:10">
      <c r="A94" s="253">
        <v>84</v>
      </c>
      <c r="B94" s="304" t="s">
        <v>1161</v>
      </c>
      <c r="C94" s="254">
        <v>2015</v>
      </c>
      <c r="D94" s="255" t="s">
        <v>1083</v>
      </c>
      <c r="E94" s="256">
        <v>1080</v>
      </c>
      <c r="F94" s="257">
        <v>10</v>
      </c>
      <c r="G94" s="256">
        <f t="shared" si="2"/>
        <v>10800</v>
      </c>
      <c r="H94" s="257">
        <v>10</v>
      </c>
      <c r="I94" s="256">
        <f t="shared" si="3"/>
        <v>10800</v>
      </c>
      <c r="J94" s="85"/>
    </row>
    <row r="95" spans="1:10">
      <c r="A95" s="253">
        <v>85</v>
      </c>
      <c r="B95" s="304" t="s">
        <v>1162</v>
      </c>
      <c r="C95" s="254">
        <v>2015</v>
      </c>
      <c r="D95" s="255" t="s">
        <v>1083</v>
      </c>
      <c r="E95" s="256">
        <v>4200</v>
      </c>
      <c r="F95" s="257">
        <v>2</v>
      </c>
      <c r="G95" s="256">
        <f t="shared" si="2"/>
        <v>8400</v>
      </c>
      <c r="H95" s="257">
        <v>2</v>
      </c>
      <c r="I95" s="256">
        <f t="shared" si="3"/>
        <v>8400</v>
      </c>
      <c r="J95" s="85"/>
    </row>
    <row r="96" spans="1:10">
      <c r="A96" s="253">
        <v>86</v>
      </c>
      <c r="B96" s="304" t="s">
        <v>1163</v>
      </c>
      <c r="C96" s="254">
        <v>2015</v>
      </c>
      <c r="D96" s="255" t="s">
        <v>1083</v>
      </c>
      <c r="E96" s="256">
        <v>360</v>
      </c>
      <c r="F96" s="257">
        <v>1</v>
      </c>
      <c r="G96" s="256">
        <f t="shared" si="2"/>
        <v>360</v>
      </c>
      <c r="H96" s="257">
        <v>1</v>
      </c>
      <c r="I96" s="256">
        <f t="shared" si="3"/>
        <v>360</v>
      </c>
      <c r="J96" s="85"/>
    </row>
    <row r="97" spans="1:10">
      <c r="A97" s="253">
        <v>87</v>
      </c>
      <c r="B97" s="304" t="s">
        <v>1164</v>
      </c>
      <c r="C97" s="254">
        <v>2013</v>
      </c>
      <c r="D97" s="255" t="s">
        <v>1083</v>
      </c>
      <c r="E97" s="256">
        <v>3360</v>
      </c>
      <c r="F97" s="257">
        <v>1</v>
      </c>
      <c r="G97" s="256">
        <f t="shared" si="2"/>
        <v>3360</v>
      </c>
      <c r="H97" s="257">
        <v>1</v>
      </c>
      <c r="I97" s="256">
        <f t="shared" si="3"/>
        <v>3360</v>
      </c>
      <c r="J97" s="85"/>
    </row>
    <row r="98" spans="1:10">
      <c r="A98" s="253">
        <v>88</v>
      </c>
      <c r="B98" s="304" t="s">
        <v>1165</v>
      </c>
      <c r="C98" s="254">
        <v>2016</v>
      </c>
      <c r="D98" s="255" t="s">
        <v>1083</v>
      </c>
      <c r="E98" s="256">
        <v>256</v>
      </c>
      <c r="F98" s="257">
        <v>60</v>
      </c>
      <c r="G98" s="256">
        <f t="shared" si="2"/>
        <v>15360</v>
      </c>
      <c r="H98" s="257">
        <v>60</v>
      </c>
      <c r="I98" s="256">
        <f t="shared" si="3"/>
        <v>15360</v>
      </c>
      <c r="J98" s="85"/>
    </row>
    <row r="99" spans="1:10">
      <c r="A99" s="253">
        <v>89</v>
      </c>
      <c r="B99" s="304" t="s">
        <v>1166</v>
      </c>
      <c r="C99" s="254">
        <v>2016</v>
      </c>
      <c r="D99" s="255" t="s">
        <v>1083</v>
      </c>
      <c r="E99" s="256">
        <v>13248</v>
      </c>
      <c r="F99" s="257">
        <v>2</v>
      </c>
      <c r="G99" s="256">
        <f t="shared" si="2"/>
        <v>26496</v>
      </c>
      <c r="H99" s="257">
        <v>2</v>
      </c>
      <c r="I99" s="256">
        <f t="shared" si="3"/>
        <v>26496</v>
      </c>
      <c r="J99" s="85"/>
    </row>
    <row r="100" spans="1:10">
      <c r="A100" s="253">
        <v>90</v>
      </c>
      <c r="B100" s="304" t="s">
        <v>779</v>
      </c>
      <c r="C100" s="254">
        <v>2016</v>
      </c>
      <c r="D100" s="255" t="s">
        <v>1083</v>
      </c>
      <c r="E100" s="256">
        <v>4800</v>
      </c>
      <c r="F100" s="257">
        <v>60</v>
      </c>
      <c r="G100" s="256">
        <f t="shared" si="2"/>
        <v>288000</v>
      </c>
      <c r="H100" s="257">
        <v>60</v>
      </c>
      <c r="I100" s="256">
        <f t="shared" si="3"/>
        <v>288000</v>
      </c>
      <c r="J100" s="85"/>
    </row>
    <row r="101" spans="1:10">
      <c r="A101" s="253">
        <v>91</v>
      </c>
      <c r="B101" s="304" t="s">
        <v>1167</v>
      </c>
      <c r="C101" s="254">
        <v>2016</v>
      </c>
      <c r="D101" s="255" t="s">
        <v>1083</v>
      </c>
      <c r="E101" s="256">
        <v>2560</v>
      </c>
      <c r="F101" s="257">
        <v>60</v>
      </c>
      <c r="G101" s="256">
        <f t="shared" si="2"/>
        <v>153600</v>
      </c>
      <c r="H101" s="257">
        <v>60</v>
      </c>
      <c r="I101" s="256">
        <f t="shared" si="3"/>
        <v>153600</v>
      </c>
      <c r="J101" s="85"/>
    </row>
    <row r="102" spans="1:10">
      <c r="A102" s="253">
        <v>92</v>
      </c>
      <c r="B102" s="304" t="s">
        <v>1168</v>
      </c>
      <c r="C102" s="254">
        <v>2016</v>
      </c>
      <c r="D102" s="255" t="s">
        <v>1083</v>
      </c>
      <c r="E102" s="256">
        <v>1280</v>
      </c>
      <c r="F102" s="257">
        <v>60</v>
      </c>
      <c r="G102" s="256">
        <f t="shared" si="2"/>
        <v>76800</v>
      </c>
      <c r="H102" s="257">
        <v>60</v>
      </c>
      <c r="I102" s="256">
        <f t="shared" si="3"/>
        <v>76800</v>
      </c>
      <c r="J102" s="85"/>
    </row>
    <row r="103" spans="1:10" ht="29.25">
      <c r="A103" s="253">
        <v>93</v>
      </c>
      <c r="B103" s="1104" t="s">
        <v>1169</v>
      </c>
      <c r="C103" s="254">
        <v>2016</v>
      </c>
      <c r="D103" s="260" t="s">
        <v>1170</v>
      </c>
      <c r="E103" s="256">
        <v>2240</v>
      </c>
      <c r="F103" s="257">
        <v>60</v>
      </c>
      <c r="G103" s="256">
        <f t="shared" si="2"/>
        <v>134400</v>
      </c>
      <c r="H103" s="257">
        <v>60</v>
      </c>
      <c r="I103" s="256">
        <f t="shared" si="3"/>
        <v>134400</v>
      </c>
      <c r="J103" s="85"/>
    </row>
    <row r="104" spans="1:10" ht="29.25">
      <c r="A104" s="253">
        <v>94</v>
      </c>
      <c r="B104" s="1104" t="s">
        <v>1372</v>
      </c>
      <c r="C104" s="254">
        <v>2016</v>
      </c>
      <c r="D104" s="255" t="s">
        <v>1083</v>
      </c>
      <c r="E104" s="256">
        <v>139040</v>
      </c>
      <c r="F104" s="257">
        <v>1</v>
      </c>
      <c r="G104" s="256">
        <f t="shared" si="2"/>
        <v>139040</v>
      </c>
      <c r="H104" s="257">
        <v>1</v>
      </c>
      <c r="I104" s="256">
        <f t="shared" si="3"/>
        <v>139040</v>
      </c>
      <c r="J104" s="85"/>
    </row>
    <row r="105" spans="1:10">
      <c r="A105" s="253">
        <v>95</v>
      </c>
      <c r="B105" s="304" t="s">
        <v>1171</v>
      </c>
      <c r="C105" s="254">
        <v>2016</v>
      </c>
      <c r="D105" s="255" t="s">
        <v>1083</v>
      </c>
      <c r="E105" s="256">
        <v>224</v>
      </c>
      <c r="F105" s="257">
        <v>2</v>
      </c>
      <c r="G105" s="256">
        <f t="shared" si="2"/>
        <v>448</v>
      </c>
      <c r="H105" s="257">
        <v>2</v>
      </c>
      <c r="I105" s="256">
        <f t="shared" si="3"/>
        <v>448</v>
      </c>
      <c r="J105" s="85"/>
    </row>
    <row r="106" spans="1:10">
      <c r="A106" s="253">
        <v>96</v>
      </c>
      <c r="B106" s="304" t="s">
        <v>1172</v>
      </c>
      <c r="C106" s="254">
        <v>2016</v>
      </c>
      <c r="D106" s="255" t="s">
        <v>1083</v>
      </c>
      <c r="E106" s="256">
        <v>2496</v>
      </c>
      <c r="F106" s="257">
        <v>1</v>
      </c>
      <c r="G106" s="256">
        <f t="shared" si="2"/>
        <v>2496</v>
      </c>
      <c r="H106" s="257">
        <v>1</v>
      </c>
      <c r="I106" s="256">
        <f t="shared" si="3"/>
        <v>2496</v>
      </c>
      <c r="J106" s="85"/>
    </row>
    <row r="107" spans="1:10">
      <c r="A107" s="253">
        <v>97</v>
      </c>
      <c r="B107" s="304" t="s">
        <v>1173</v>
      </c>
      <c r="C107" s="254">
        <v>2016</v>
      </c>
      <c r="D107" s="255" t="s">
        <v>1083</v>
      </c>
      <c r="E107" s="256">
        <v>1024</v>
      </c>
      <c r="F107" s="257">
        <v>2</v>
      </c>
      <c r="G107" s="256">
        <f t="shared" si="2"/>
        <v>2048</v>
      </c>
      <c r="H107" s="257">
        <v>2</v>
      </c>
      <c r="I107" s="256">
        <f t="shared" si="3"/>
        <v>2048</v>
      </c>
      <c r="J107" s="85"/>
    </row>
    <row r="108" spans="1:10">
      <c r="A108" s="253">
        <v>98</v>
      </c>
      <c r="B108" s="304" t="s">
        <v>1174</v>
      </c>
      <c r="C108" s="254">
        <v>2016</v>
      </c>
      <c r="D108" s="255" t="s">
        <v>1083</v>
      </c>
      <c r="E108" s="256">
        <v>224</v>
      </c>
      <c r="F108" s="257">
        <v>2</v>
      </c>
      <c r="G108" s="256">
        <f t="shared" si="2"/>
        <v>448</v>
      </c>
      <c r="H108" s="257">
        <v>2</v>
      </c>
      <c r="I108" s="256">
        <f t="shared" si="3"/>
        <v>448</v>
      </c>
      <c r="J108" s="85"/>
    </row>
    <row r="109" spans="1:10">
      <c r="A109" s="253">
        <v>99</v>
      </c>
      <c r="B109" s="304" t="s">
        <v>1175</v>
      </c>
      <c r="C109" s="254">
        <v>2016</v>
      </c>
      <c r="D109" s="255" t="s">
        <v>1083</v>
      </c>
      <c r="E109" s="256">
        <v>1580</v>
      </c>
      <c r="F109" s="257">
        <v>2</v>
      </c>
      <c r="G109" s="256">
        <f t="shared" si="2"/>
        <v>3160</v>
      </c>
      <c r="H109" s="257">
        <v>2</v>
      </c>
      <c r="I109" s="256">
        <f t="shared" si="3"/>
        <v>3160</v>
      </c>
      <c r="J109" s="85"/>
    </row>
    <row r="110" spans="1:10">
      <c r="A110" s="253">
        <v>100</v>
      </c>
      <c r="B110" s="304" t="s">
        <v>1176</v>
      </c>
      <c r="C110" s="254">
        <v>2016</v>
      </c>
      <c r="D110" s="255" t="s">
        <v>1083</v>
      </c>
      <c r="E110" s="256">
        <v>34563</v>
      </c>
      <c r="F110" s="257">
        <v>7</v>
      </c>
      <c r="G110" s="256">
        <f t="shared" si="2"/>
        <v>241941</v>
      </c>
      <c r="H110" s="257">
        <v>7</v>
      </c>
      <c r="I110" s="256">
        <f t="shared" si="3"/>
        <v>241941</v>
      </c>
      <c r="J110" s="85"/>
    </row>
    <row r="111" spans="1:10">
      <c r="A111" s="253">
        <v>101</v>
      </c>
      <c r="B111" s="304" t="s">
        <v>1177</v>
      </c>
      <c r="C111" s="254">
        <v>2016</v>
      </c>
      <c r="D111" s="255" t="s">
        <v>1083</v>
      </c>
      <c r="E111" s="256">
        <v>135880</v>
      </c>
      <c r="F111" s="257">
        <v>1</v>
      </c>
      <c r="G111" s="256">
        <f t="shared" si="2"/>
        <v>135880</v>
      </c>
      <c r="H111" s="257">
        <v>1</v>
      </c>
      <c r="I111" s="256">
        <f t="shared" si="3"/>
        <v>135880</v>
      </c>
      <c r="J111" s="85"/>
    </row>
    <row r="112" spans="1:10">
      <c r="A112" s="253">
        <v>102</v>
      </c>
      <c r="B112" s="304" t="s">
        <v>1178</v>
      </c>
      <c r="C112" s="254">
        <v>2016</v>
      </c>
      <c r="D112" s="255" t="s">
        <v>1083</v>
      </c>
      <c r="E112" s="256">
        <v>279660</v>
      </c>
      <c r="F112" s="257">
        <v>1</v>
      </c>
      <c r="G112" s="256">
        <f t="shared" si="2"/>
        <v>279660</v>
      </c>
      <c r="H112" s="257">
        <v>1</v>
      </c>
      <c r="I112" s="256">
        <f t="shared" si="3"/>
        <v>279660</v>
      </c>
      <c r="J112" s="85"/>
    </row>
    <row r="113" spans="1:10">
      <c r="A113" s="253">
        <v>103</v>
      </c>
      <c r="B113" s="304" t="s">
        <v>1179</v>
      </c>
      <c r="C113" s="254">
        <v>2016</v>
      </c>
      <c r="D113" s="255" t="s">
        <v>1083</v>
      </c>
      <c r="E113" s="256">
        <v>17775</v>
      </c>
      <c r="F113" s="257">
        <v>3</v>
      </c>
      <c r="G113" s="256">
        <f t="shared" si="2"/>
        <v>53325</v>
      </c>
      <c r="H113" s="257">
        <v>3</v>
      </c>
      <c r="I113" s="256">
        <f t="shared" si="3"/>
        <v>53325</v>
      </c>
      <c r="J113" s="85"/>
    </row>
    <row r="114" spans="1:10">
      <c r="A114" s="253">
        <v>104</v>
      </c>
      <c r="B114" s="304" t="s">
        <v>1180</v>
      </c>
      <c r="C114" s="254">
        <v>2016</v>
      </c>
      <c r="D114" s="255" t="s">
        <v>1083</v>
      </c>
      <c r="E114" s="256">
        <v>10618</v>
      </c>
      <c r="F114" s="257">
        <v>11</v>
      </c>
      <c r="G114" s="256">
        <f t="shared" si="2"/>
        <v>116798</v>
      </c>
      <c r="H114" s="257">
        <v>11</v>
      </c>
      <c r="I114" s="256">
        <f t="shared" si="3"/>
        <v>116798</v>
      </c>
      <c r="J114" s="85"/>
    </row>
    <row r="115" spans="1:10">
      <c r="A115" s="253">
        <v>105</v>
      </c>
      <c r="B115" s="304" t="s">
        <v>1181</v>
      </c>
      <c r="C115" s="254">
        <v>2016</v>
      </c>
      <c r="D115" s="255" t="s">
        <v>1083</v>
      </c>
      <c r="E115" s="256">
        <v>13825</v>
      </c>
      <c r="F115" s="257">
        <v>10</v>
      </c>
      <c r="G115" s="256">
        <f t="shared" si="2"/>
        <v>138250</v>
      </c>
      <c r="H115" s="257">
        <v>10</v>
      </c>
      <c r="I115" s="256">
        <f t="shared" si="3"/>
        <v>138250</v>
      </c>
      <c r="J115" s="85"/>
    </row>
    <row r="116" spans="1:10">
      <c r="A116" s="253">
        <v>106</v>
      </c>
      <c r="B116" s="304" t="s">
        <v>47</v>
      </c>
      <c r="C116" s="254">
        <v>2016</v>
      </c>
      <c r="D116" s="255" t="s">
        <v>1083</v>
      </c>
      <c r="E116" s="256">
        <v>31600</v>
      </c>
      <c r="F116" s="257">
        <v>3</v>
      </c>
      <c r="G116" s="256">
        <f t="shared" si="2"/>
        <v>94800</v>
      </c>
      <c r="H116" s="257">
        <v>3</v>
      </c>
      <c r="I116" s="256">
        <f t="shared" si="3"/>
        <v>94800</v>
      </c>
      <c r="J116" s="85"/>
    </row>
    <row r="117" spans="1:10">
      <c r="A117" s="253">
        <v>107</v>
      </c>
      <c r="B117" s="304" t="s">
        <v>1182</v>
      </c>
      <c r="C117" s="254">
        <v>2016</v>
      </c>
      <c r="D117" s="255" t="s">
        <v>1083</v>
      </c>
      <c r="E117" s="256">
        <v>51350</v>
      </c>
      <c r="F117" s="257">
        <v>1</v>
      </c>
      <c r="G117" s="256">
        <f t="shared" si="2"/>
        <v>51350</v>
      </c>
      <c r="H117" s="257">
        <v>1</v>
      </c>
      <c r="I117" s="256">
        <f t="shared" si="3"/>
        <v>51350</v>
      </c>
      <c r="J117" s="85"/>
    </row>
    <row r="118" spans="1:10">
      <c r="A118" s="253">
        <v>108</v>
      </c>
      <c r="B118" s="304" t="s">
        <v>1183</v>
      </c>
      <c r="C118" s="254">
        <v>2016</v>
      </c>
      <c r="D118" s="255" t="s">
        <v>1083</v>
      </c>
      <c r="E118" s="256">
        <v>8690</v>
      </c>
      <c r="F118" s="257">
        <v>12</v>
      </c>
      <c r="G118" s="256">
        <f t="shared" si="2"/>
        <v>104280</v>
      </c>
      <c r="H118" s="257">
        <v>12</v>
      </c>
      <c r="I118" s="256">
        <f t="shared" si="3"/>
        <v>104280</v>
      </c>
      <c r="J118" s="85"/>
    </row>
    <row r="119" spans="1:10">
      <c r="A119" s="253">
        <v>109</v>
      </c>
      <c r="B119" s="304" t="s">
        <v>48</v>
      </c>
      <c r="C119" s="254">
        <v>2016</v>
      </c>
      <c r="D119" s="255" t="s">
        <v>1083</v>
      </c>
      <c r="E119" s="256">
        <v>75050</v>
      </c>
      <c r="F119" s="257">
        <v>2</v>
      </c>
      <c r="G119" s="256">
        <f t="shared" si="2"/>
        <v>150100</v>
      </c>
      <c r="H119" s="257">
        <v>2</v>
      </c>
      <c r="I119" s="256">
        <f t="shared" si="3"/>
        <v>150100</v>
      </c>
      <c r="J119" s="85"/>
    </row>
    <row r="120" spans="1:10">
      <c r="A120" s="253">
        <v>110</v>
      </c>
      <c r="B120" s="304" t="s">
        <v>1184</v>
      </c>
      <c r="C120" s="254">
        <v>2016</v>
      </c>
      <c r="D120" s="255" t="s">
        <v>1083</v>
      </c>
      <c r="E120" s="256">
        <v>235420</v>
      </c>
      <c r="F120" s="257">
        <v>1</v>
      </c>
      <c r="G120" s="256">
        <f t="shared" si="2"/>
        <v>235420</v>
      </c>
      <c r="H120" s="257">
        <v>1</v>
      </c>
      <c r="I120" s="256">
        <f t="shared" si="3"/>
        <v>235420</v>
      </c>
      <c r="J120" s="85"/>
    </row>
    <row r="121" spans="1:10">
      <c r="A121" s="253">
        <v>111</v>
      </c>
      <c r="B121" s="304" t="s">
        <v>46</v>
      </c>
      <c r="C121" s="254">
        <v>2016</v>
      </c>
      <c r="D121" s="255" t="s">
        <v>1083</v>
      </c>
      <c r="E121" s="256">
        <v>63200</v>
      </c>
      <c r="F121" s="257">
        <v>2</v>
      </c>
      <c r="G121" s="256">
        <f t="shared" si="2"/>
        <v>126400</v>
      </c>
      <c r="H121" s="257">
        <v>2</v>
      </c>
      <c r="I121" s="256">
        <f t="shared" si="3"/>
        <v>126400</v>
      </c>
      <c r="J121" s="85"/>
    </row>
    <row r="122" spans="1:10">
      <c r="A122" s="253">
        <v>112</v>
      </c>
      <c r="B122" s="304" t="s">
        <v>1185</v>
      </c>
      <c r="C122" s="254">
        <v>2000</v>
      </c>
      <c r="D122" s="255" t="s">
        <v>1083</v>
      </c>
      <c r="E122" s="256">
        <v>6000</v>
      </c>
      <c r="F122" s="257">
        <v>1</v>
      </c>
      <c r="G122" s="256">
        <f t="shared" si="2"/>
        <v>6000</v>
      </c>
      <c r="H122" s="257">
        <v>1</v>
      </c>
      <c r="I122" s="256">
        <f t="shared" si="3"/>
        <v>6000</v>
      </c>
      <c r="J122" s="85"/>
    </row>
    <row r="123" spans="1:10">
      <c r="A123" s="253">
        <v>113</v>
      </c>
      <c r="B123" s="305" t="s">
        <v>1186</v>
      </c>
      <c r="C123" s="254">
        <v>2016</v>
      </c>
      <c r="D123" s="255" t="s">
        <v>1083</v>
      </c>
      <c r="E123" s="256">
        <v>20835</v>
      </c>
      <c r="F123" s="257">
        <v>4</v>
      </c>
      <c r="G123" s="256">
        <f t="shared" si="2"/>
        <v>83340</v>
      </c>
      <c r="H123" s="257">
        <v>4</v>
      </c>
      <c r="I123" s="256">
        <f t="shared" si="3"/>
        <v>83340</v>
      </c>
      <c r="J123" s="85"/>
    </row>
    <row r="124" spans="1:10">
      <c r="A124" s="253">
        <v>114</v>
      </c>
      <c r="B124" s="305" t="s">
        <v>1187</v>
      </c>
      <c r="C124" s="254">
        <v>2016</v>
      </c>
      <c r="D124" s="255" t="s">
        <v>1083</v>
      </c>
      <c r="E124" s="256">
        <v>7491</v>
      </c>
      <c r="F124" s="257">
        <v>2</v>
      </c>
      <c r="G124" s="256">
        <f t="shared" si="2"/>
        <v>14982</v>
      </c>
      <c r="H124" s="257">
        <v>2</v>
      </c>
      <c r="I124" s="256">
        <f t="shared" si="3"/>
        <v>14982</v>
      </c>
      <c r="J124" s="85"/>
    </row>
    <row r="125" spans="1:10">
      <c r="A125" s="253">
        <v>115</v>
      </c>
      <c r="B125" s="305" t="s">
        <v>1188</v>
      </c>
      <c r="C125" s="254">
        <v>2016</v>
      </c>
      <c r="D125" s="255" t="s">
        <v>1083</v>
      </c>
      <c r="E125" s="256">
        <v>234031</v>
      </c>
      <c r="F125" s="257">
        <v>1</v>
      </c>
      <c r="G125" s="256">
        <f t="shared" si="2"/>
        <v>234031</v>
      </c>
      <c r="H125" s="257">
        <v>1</v>
      </c>
      <c r="I125" s="256">
        <f t="shared" si="3"/>
        <v>234031</v>
      </c>
      <c r="J125" s="85"/>
    </row>
    <row r="126" spans="1:10">
      <c r="A126" s="253">
        <v>116</v>
      </c>
      <c r="B126" s="304" t="s">
        <v>1189</v>
      </c>
      <c r="C126" s="254">
        <v>2016</v>
      </c>
      <c r="D126" s="255" t="s">
        <v>1083</v>
      </c>
      <c r="E126" s="256">
        <v>62332</v>
      </c>
      <c r="F126" s="257">
        <v>2</v>
      </c>
      <c r="G126" s="256">
        <f t="shared" si="2"/>
        <v>124664</v>
      </c>
      <c r="H126" s="257">
        <v>2</v>
      </c>
      <c r="I126" s="256">
        <f t="shared" si="3"/>
        <v>124664</v>
      </c>
      <c r="J126" s="85"/>
    </row>
    <row r="127" spans="1:10">
      <c r="A127" s="253">
        <v>117</v>
      </c>
      <c r="B127" s="304" t="s">
        <v>1190</v>
      </c>
      <c r="C127" s="254">
        <v>2016</v>
      </c>
      <c r="D127" s="255" t="s">
        <v>1083</v>
      </c>
      <c r="E127" s="256">
        <v>82618</v>
      </c>
      <c r="F127" s="257">
        <v>1</v>
      </c>
      <c r="G127" s="256">
        <f t="shared" si="2"/>
        <v>82618</v>
      </c>
      <c r="H127" s="257">
        <v>1</v>
      </c>
      <c r="I127" s="256">
        <f t="shared" si="3"/>
        <v>82618</v>
      </c>
      <c r="J127" s="85"/>
    </row>
    <row r="128" spans="1:10">
      <c r="A128" s="253">
        <v>118</v>
      </c>
      <c r="B128" s="304" t="s">
        <v>1191</v>
      </c>
      <c r="C128" s="254">
        <v>2016</v>
      </c>
      <c r="D128" s="255" t="s">
        <v>1083</v>
      </c>
      <c r="E128" s="256">
        <v>56025</v>
      </c>
      <c r="F128" s="257">
        <v>1</v>
      </c>
      <c r="G128" s="256">
        <f t="shared" si="2"/>
        <v>56025</v>
      </c>
      <c r="H128" s="257">
        <v>1</v>
      </c>
      <c r="I128" s="256">
        <f t="shared" si="3"/>
        <v>56025</v>
      </c>
      <c r="J128" s="85"/>
    </row>
    <row r="129" spans="1:10">
      <c r="A129" s="253">
        <v>119</v>
      </c>
      <c r="B129" s="304" t="s">
        <v>1192</v>
      </c>
      <c r="C129" s="254">
        <v>2016</v>
      </c>
      <c r="D129" s="255" t="s">
        <v>1083</v>
      </c>
      <c r="E129" s="256">
        <v>181482</v>
      </c>
      <c r="F129" s="257">
        <v>1</v>
      </c>
      <c r="G129" s="256">
        <f t="shared" si="2"/>
        <v>181482</v>
      </c>
      <c r="H129" s="257">
        <v>1</v>
      </c>
      <c r="I129" s="256">
        <f t="shared" si="3"/>
        <v>181482</v>
      </c>
      <c r="J129" s="85"/>
    </row>
    <row r="130" spans="1:10">
      <c r="A130" s="253">
        <v>120</v>
      </c>
      <c r="B130" s="304" t="s">
        <v>1193</v>
      </c>
      <c r="C130" s="254">
        <v>2016</v>
      </c>
      <c r="D130" s="255" t="s">
        <v>1083</v>
      </c>
      <c r="E130" s="256">
        <v>239462</v>
      </c>
      <c r="F130" s="257">
        <v>1</v>
      </c>
      <c r="G130" s="256">
        <f t="shared" si="2"/>
        <v>239462</v>
      </c>
      <c r="H130" s="257">
        <v>1</v>
      </c>
      <c r="I130" s="256">
        <f t="shared" si="3"/>
        <v>239462</v>
      </c>
      <c r="J130" s="85"/>
    </row>
    <row r="131" spans="1:10">
      <c r="A131" s="253">
        <v>121</v>
      </c>
      <c r="B131" s="304" t="s">
        <v>1194</v>
      </c>
      <c r="C131" s="254">
        <v>2016</v>
      </c>
      <c r="D131" s="255" t="s">
        <v>1083</v>
      </c>
      <c r="E131" s="256">
        <v>18170</v>
      </c>
      <c r="F131" s="257">
        <v>1</v>
      </c>
      <c r="G131" s="256">
        <f t="shared" si="2"/>
        <v>18170</v>
      </c>
      <c r="H131" s="257">
        <v>1</v>
      </c>
      <c r="I131" s="256">
        <f t="shared" si="3"/>
        <v>18170</v>
      </c>
      <c r="J131" s="85"/>
    </row>
    <row r="132" spans="1:10">
      <c r="A132" s="253">
        <v>122</v>
      </c>
      <c r="B132" s="304" t="s">
        <v>1195</v>
      </c>
      <c r="C132" s="254">
        <v>2018</v>
      </c>
      <c r="D132" s="255" t="s">
        <v>1196</v>
      </c>
      <c r="E132" s="256">
        <v>1800</v>
      </c>
      <c r="F132" s="257">
        <v>2</v>
      </c>
      <c r="G132" s="256">
        <f t="shared" si="2"/>
        <v>3600</v>
      </c>
      <c r="H132" s="257">
        <v>2</v>
      </c>
      <c r="I132" s="256">
        <f t="shared" si="3"/>
        <v>3600</v>
      </c>
      <c r="J132" s="85"/>
    </row>
    <row r="133" spans="1:10">
      <c r="A133" s="253">
        <v>123</v>
      </c>
      <c r="B133" s="304" t="s">
        <v>1197</v>
      </c>
      <c r="C133" s="254">
        <v>2018</v>
      </c>
      <c r="D133" s="255" t="s">
        <v>1083</v>
      </c>
      <c r="E133" s="256">
        <v>920</v>
      </c>
      <c r="F133" s="257">
        <v>1</v>
      </c>
      <c r="G133" s="256">
        <f t="shared" si="2"/>
        <v>920</v>
      </c>
      <c r="H133" s="257">
        <v>1</v>
      </c>
      <c r="I133" s="256">
        <f t="shared" si="3"/>
        <v>920</v>
      </c>
      <c r="J133" s="85"/>
    </row>
    <row r="134" spans="1:10">
      <c r="A134" s="253">
        <v>124</v>
      </c>
      <c r="B134" s="304" t="s">
        <v>1198</v>
      </c>
      <c r="C134" s="254">
        <v>2018</v>
      </c>
      <c r="D134" s="255" t="s">
        <v>1083</v>
      </c>
      <c r="E134" s="256">
        <v>1500</v>
      </c>
      <c r="F134" s="257">
        <v>2</v>
      </c>
      <c r="G134" s="256">
        <f t="shared" si="2"/>
        <v>3000</v>
      </c>
      <c r="H134" s="257">
        <v>2</v>
      </c>
      <c r="I134" s="256">
        <f t="shared" si="3"/>
        <v>3000</v>
      </c>
      <c r="J134" s="85"/>
    </row>
    <row r="135" spans="1:10">
      <c r="A135" s="253">
        <v>125</v>
      </c>
      <c r="B135" s="304" t="s">
        <v>1199</v>
      </c>
      <c r="C135" s="254">
        <v>2018</v>
      </c>
      <c r="D135" s="255" t="s">
        <v>1083</v>
      </c>
      <c r="E135" s="256">
        <v>1250</v>
      </c>
      <c r="F135" s="257">
        <v>3</v>
      </c>
      <c r="G135" s="256">
        <f t="shared" si="2"/>
        <v>3750</v>
      </c>
      <c r="H135" s="257">
        <v>3</v>
      </c>
      <c r="I135" s="256">
        <f t="shared" si="3"/>
        <v>3750</v>
      </c>
      <c r="J135" s="85"/>
    </row>
    <row r="136" spans="1:10">
      <c r="A136" s="253">
        <v>126</v>
      </c>
      <c r="B136" s="304" t="s">
        <v>1200</v>
      </c>
      <c r="C136" s="254">
        <v>2018</v>
      </c>
      <c r="D136" s="255" t="s">
        <v>1083</v>
      </c>
      <c r="E136" s="256">
        <v>500</v>
      </c>
      <c r="F136" s="257">
        <v>1</v>
      </c>
      <c r="G136" s="256">
        <f t="shared" si="2"/>
        <v>500</v>
      </c>
      <c r="H136" s="257">
        <v>1</v>
      </c>
      <c r="I136" s="256">
        <f t="shared" si="3"/>
        <v>500</v>
      </c>
      <c r="J136" s="85"/>
    </row>
    <row r="137" spans="1:10">
      <c r="A137" s="253">
        <v>127</v>
      </c>
      <c r="B137" s="304" t="s">
        <v>1201</v>
      </c>
      <c r="C137" s="254">
        <v>2018</v>
      </c>
      <c r="D137" s="255" t="s">
        <v>1083</v>
      </c>
      <c r="E137" s="256">
        <v>1650</v>
      </c>
      <c r="F137" s="257">
        <v>2</v>
      </c>
      <c r="G137" s="256">
        <f t="shared" si="2"/>
        <v>3300</v>
      </c>
      <c r="H137" s="257">
        <v>2</v>
      </c>
      <c r="I137" s="256">
        <f t="shared" si="3"/>
        <v>3300</v>
      </c>
      <c r="J137" s="85"/>
    </row>
    <row r="138" spans="1:10">
      <c r="A138" s="253">
        <v>128</v>
      </c>
      <c r="B138" s="305" t="s">
        <v>914</v>
      </c>
      <c r="C138" s="254">
        <v>2018</v>
      </c>
      <c r="D138" s="255" t="s">
        <v>1083</v>
      </c>
      <c r="E138" s="256">
        <v>50000</v>
      </c>
      <c r="F138" s="257">
        <v>1</v>
      </c>
      <c r="G138" s="256">
        <f t="shared" si="2"/>
        <v>50000</v>
      </c>
      <c r="H138" s="257">
        <v>1</v>
      </c>
      <c r="I138" s="256">
        <f t="shared" si="3"/>
        <v>50000</v>
      </c>
      <c r="J138" s="85"/>
    </row>
    <row r="139" spans="1:10">
      <c r="A139" s="253">
        <v>129</v>
      </c>
      <c r="B139" s="305" t="s">
        <v>172</v>
      </c>
      <c r="C139" s="254">
        <v>2018</v>
      </c>
      <c r="D139" s="255" t="s">
        <v>1083</v>
      </c>
      <c r="E139" s="256">
        <v>50000</v>
      </c>
      <c r="F139" s="257">
        <v>1</v>
      </c>
      <c r="G139" s="256">
        <f t="shared" si="2"/>
        <v>50000</v>
      </c>
      <c r="H139" s="257">
        <v>1</v>
      </c>
      <c r="I139" s="256">
        <f t="shared" si="3"/>
        <v>50000</v>
      </c>
      <c r="J139" s="85"/>
    </row>
    <row r="140" spans="1:10">
      <c r="A140" s="253">
        <v>130</v>
      </c>
      <c r="B140" s="305" t="s">
        <v>926</v>
      </c>
      <c r="C140" s="254">
        <v>2018</v>
      </c>
      <c r="D140" s="255" t="s">
        <v>1083</v>
      </c>
      <c r="E140" s="256">
        <v>10000</v>
      </c>
      <c r="F140" s="257">
        <v>1</v>
      </c>
      <c r="G140" s="256">
        <f t="shared" ref="G140:G203" si="4">E140*F140</f>
        <v>10000</v>
      </c>
      <c r="H140" s="257">
        <v>1</v>
      </c>
      <c r="I140" s="256">
        <f t="shared" ref="I140:I203" si="5">E140*H140</f>
        <v>10000</v>
      </c>
      <c r="J140" s="85"/>
    </row>
    <row r="141" spans="1:10">
      <c r="A141" s="253">
        <v>131</v>
      </c>
      <c r="B141" s="304" t="s">
        <v>1202</v>
      </c>
      <c r="C141" s="254">
        <v>2018</v>
      </c>
      <c r="D141" s="255" t="s">
        <v>1196</v>
      </c>
      <c r="E141" s="256">
        <v>246700</v>
      </c>
      <c r="F141" s="257">
        <v>1</v>
      </c>
      <c r="G141" s="256">
        <f t="shared" si="4"/>
        <v>246700</v>
      </c>
      <c r="H141" s="257">
        <v>1</v>
      </c>
      <c r="I141" s="256">
        <f t="shared" si="5"/>
        <v>246700</v>
      </c>
      <c r="J141" s="85"/>
    </row>
    <row r="142" spans="1:10">
      <c r="A142" s="253">
        <v>132</v>
      </c>
      <c r="B142" s="304" t="s">
        <v>1203</v>
      </c>
      <c r="C142" s="254">
        <v>2018</v>
      </c>
      <c r="D142" s="255" t="s">
        <v>1196</v>
      </c>
      <c r="E142" s="256">
        <v>91600</v>
      </c>
      <c r="F142" s="257">
        <v>1</v>
      </c>
      <c r="G142" s="256">
        <f t="shared" si="4"/>
        <v>91600</v>
      </c>
      <c r="H142" s="257">
        <v>1</v>
      </c>
      <c r="I142" s="256">
        <f t="shared" si="5"/>
        <v>91600</v>
      </c>
      <c r="J142" s="85"/>
    </row>
    <row r="143" spans="1:10">
      <c r="A143" s="253">
        <v>133</v>
      </c>
      <c r="B143" s="304" t="s">
        <v>1204</v>
      </c>
      <c r="C143" s="261">
        <v>2018</v>
      </c>
      <c r="D143" s="255" t="s">
        <v>1196</v>
      </c>
      <c r="E143" s="256">
        <v>3000</v>
      </c>
      <c r="F143" s="257">
        <v>60</v>
      </c>
      <c r="G143" s="256">
        <f t="shared" si="4"/>
        <v>180000</v>
      </c>
      <c r="H143" s="257">
        <v>60</v>
      </c>
      <c r="I143" s="256">
        <f t="shared" si="5"/>
        <v>180000</v>
      </c>
      <c r="J143" s="85"/>
    </row>
    <row r="144" spans="1:10">
      <c r="A144" s="253">
        <v>134</v>
      </c>
      <c r="B144" s="306" t="s">
        <v>1205</v>
      </c>
      <c r="C144" s="262">
        <v>2019</v>
      </c>
      <c r="D144" s="255" t="s">
        <v>1083</v>
      </c>
      <c r="E144" s="260">
        <v>1950</v>
      </c>
      <c r="F144" s="263">
        <v>2</v>
      </c>
      <c r="G144" s="256">
        <f t="shared" si="4"/>
        <v>3900</v>
      </c>
      <c r="H144" s="263">
        <v>2</v>
      </c>
      <c r="I144" s="256">
        <f t="shared" si="5"/>
        <v>3900</v>
      </c>
      <c r="J144" s="85"/>
    </row>
    <row r="145" spans="1:10">
      <c r="A145" s="253">
        <v>135</v>
      </c>
      <c r="B145" s="306" t="s">
        <v>1206</v>
      </c>
      <c r="C145" s="262">
        <v>2019</v>
      </c>
      <c r="D145" s="255" t="s">
        <v>1083</v>
      </c>
      <c r="E145" s="260">
        <v>750</v>
      </c>
      <c r="F145" s="263">
        <v>2</v>
      </c>
      <c r="G145" s="256">
        <f t="shared" si="4"/>
        <v>1500</v>
      </c>
      <c r="H145" s="263">
        <v>2</v>
      </c>
      <c r="I145" s="256">
        <f t="shared" si="5"/>
        <v>1500</v>
      </c>
      <c r="J145" s="85"/>
    </row>
    <row r="146" spans="1:10">
      <c r="A146" s="253">
        <v>136</v>
      </c>
      <c r="B146" s="306" t="s">
        <v>1207</v>
      </c>
      <c r="C146" s="262">
        <v>2019</v>
      </c>
      <c r="D146" s="255" t="s">
        <v>1083</v>
      </c>
      <c r="E146" s="260">
        <v>150</v>
      </c>
      <c r="F146" s="263">
        <v>2</v>
      </c>
      <c r="G146" s="256">
        <f t="shared" si="4"/>
        <v>300</v>
      </c>
      <c r="H146" s="263">
        <v>2</v>
      </c>
      <c r="I146" s="256">
        <f t="shared" si="5"/>
        <v>300</v>
      </c>
      <c r="J146" s="85"/>
    </row>
    <row r="147" spans="1:10">
      <c r="A147" s="253">
        <v>137</v>
      </c>
      <c r="B147" s="306" t="s">
        <v>1208</v>
      </c>
      <c r="C147" s="262">
        <v>2019</v>
      </c>
      <c r="D147" s="255" t="s">
        <v>1083</v>
      </c>
      <c r="E147" s="260">
        <v>3800</v>
      </c>
      <c r="F147" s="263">
        <v>1</v>
      </c>
      <c r="G147" s="256">
        <f t="shared" si="4"/>
        <v>3800</v>
      </c>
      <c r="H147" s="263">
        <v>1</v>
      </c>
      <c r="I147" s="256">
        <f t="shared" si="5"/>
        <v>3800</v>
      </c>
      <c r="J147" s="85"/>
    </row>
    <row r="148" spans="1:10">
      <c r="A148" s="253">
        <v>138</v>
      </c>
      <c r="B148" s="306" t="s">
        <v>1209</v>
      </c>
      <c r="C148" s="262">
        <v>2019</v>
      </c>
      <c r="D148" s="255" t="s">
        <v>1083</v>
      </c>
      <c r="E148" s="260">
        <v>400</v>
      </c>
      <c r="F148" s="263">
        <v>3</v>
      </c>
      <c r="G148" s="256">
        <f t="shared" si="4"/>
        <v>1200</v>
      </c>
      <c r="H148" s="263">
        <v>3</v>
      </c>
      <c r="I148" s="256">
        <f t="shared" si="5"/>
        <v>1200</v>
      </c>
      <c r="J148" s="85"/>
    </row>
    <row r="149" spans="1:10">
      <c r="A149" s="253">
        <v>139</v>
      </c>
      <c r="B149" s="306" t="s">
        <v>1210</v>
      </c>
      <c r="C149" s="262">
        <v>2019</v>
      </c>
      <c r="D149" s="255" t="s">
        <v>1083</v>
      </c>
      <c r="E149" s="260">
        <v>350</v>
      </c>
      <c r="F149" s="263">
        <v>2</v>
      </c>
      <c r="G149" s="256">
        <f t="shared" si="4"/>
        <v>700</v>
      </c>
      <c r="H149" s="263">
        <v>2</v>
      </c>
      <c r="I149" s="256">
        <f t="shared" si="5"/>
        <v>700</v>
      </c>
      <c r="J149" s="85"/>
    </row>
    <row r="150" spans="1:10">
      <c r="A150" s="264">
        <v>140</v>
      </c>
      <c r="B150" s="306" t="s">
        <v>1211</v>
      </c>
      <c r="C150" s="262">
        <v>2019</v>
      </c>
      <c r="D150" s="255" t="s">
        <v>1083</v>
      </c>
      <c r="E150" s="260">
        <v>500</v>
      </c>
      <c r="F150" s="263">
        <v>8</v>
      </c>
      <c r="G150" s="256">
        <f t="shared" si="4"/>
        <v>4000</v>
      </c>
      <c r="H150" s="263">
        <v>8</v>
      </c>
      <c r="I150" s="256">
        <f t="shared" si="5"/>
        <v>4000</v>
      </c>
      <c r="J150" s="85"/>
    </row>
    <row r="151" spans="1:10">
      <c r="A151" s="264">
        <v>141</v>
      </c>
      <c r="B151" s="306" t="s">
        <v>1212</v>
      </c>
      <c r="C151" s="262">
        <v>2019</v>
      </c>
      <c r="D151" s="255" t="s">
        <v>1083</v>
      </c>
      <c r="E151" s="260">
        <v>440</v>
      </c>
      <c r="F151" s="263">
        <v>4</v>
      </c>
      <c r="G151" s="256">
        <f t="shared" si="4"/>
        <v>1760</v>
      </c>
      <c r="H151" s="263">
        <v>4</v>
      </c>
      <c r="I151" s="256">
        <f t="shared" si="5"/>
        <v>1760</v>
      </c>
      <c r="J151" s="85"/>
    </row>
    <row r="152" spans="1:10">
      <c r="A152" s="264">
        <v>142</v>
      </c>
      <c r="B152" s="306" t="s">
        <v>1213</v>
      </c>
      <c r="C152" s="262">
        <v>2019</v>
      </c>
      <c r="D152" s="255" t="s">
        <v>1083</v>
      </c>
      <c r="E152" s="260">
        <v>400</v>
      </c>
      <c r="F152" s="263">
        <v>1</v>
      </c>
      <c r="G152" s="256">
        <f t="shared" si="4"/>
        <v>400</v>
      </c>
      <c r="H152" s="263">
        <v>1</v>
      </c>
      <c r="I152" s="256">
        <f t="shared" si="5"/>
        <v>400</v>
      </c>
      <c r="J152" s="85"/>
    </row>
    <row r="153" spans="1:10">
      <c r="A153" s="264">
        <v>143</v>
      </c>
      <c r="B153" s="306" t="s">
        <v>1214</v>
      </c>
      <c r="C153" s="262">
        <v>2019</v>
      </c>
      <c r="D153" s="255" t="s">
        <v>1083</v>
      </c>
      <c r="E153" s="260">
        <v>250</v>
      </c>
      <c r="F153" s="263">
        <v>4</v>
      </c>
      <c r="G153" s="256">
        <f t="shared" si="4"/>
        <v>1000</v>
      </c>
      <c r="H153" s="263">
        <v>4</v>
      </c>
      <c r="I153" s="256">
        <f t="shared" si="5"/>
        <v>1000</v>
      </c>
      <c r="J153" s="85"/>
    </row>
    <row r="154" spans="1:10">
      <c r="A154" s="264">
        <v>144</v>
      </c>
      <c r="B154" s="306" t="s">
        <v>1215</v>
      </c>
      <c r="C154" s="262">
        <v>2019</v>
      </c>
      <c r="D154" s="255" t="s">
        <v>1083</v>
      </c>
      <c r="E154" s="260">
        <v>200</v>
      </c>
      <c r="F154" s="263">
        <v>2</v>
      </c>
      <c r="G154" s="256">
        <f t="shared" si="4"/>
        <v>400</v>
      </c>
      <c r="H154" s="263">
        <v>2</v>
      </c>
      <c r="I154" s="256">
        <f t="shared" si="5"/>
        <v>400</v>
      </c>
      <c r="J154" s="85"/>
    </row>
    <row r="155" spans="1:10">
      <c r="A155" s="264">
        <v>145</v>
      </c>
      <c r="B155" s="306" t="s">
        <v>1216</v>
      </c>
      <c r="C155" s="262">
        <v>2019</v>
      </c>
      <c r="D155" s="255" t="s">
        <v>1083</v>
      </c>
      <c r="E155" s="260">
        <v>2800</v>
      </c>
      <c r="F155" s="263">
        <v>1</v>
      </c>
      <c r="G155" s="256">
        <f t="shared" si="4"/>
        <v>2800</v>
      </c>
      <c r="H155" s="263">
        <v>1</v>
      </c>
      <c r="I155" s="256">
        <f t="shared" si="5"/>
        <v>2800</v>
      </c>
      <c r="J155" s="85"/>
    </row>
    <row r="156" spans="1:10">
      <c r="A156" s="264">
        <v>146</v>
      </c>
      <c r="B156" s="306" t="s">
        <v>1217</v>
      </c>
      <c r="C156" s="262">
        <v>2019</v>
      </c>
      <c r="D156" s="255" t="s">
        <v>1083</v>
      </c>
      <c r="E156" s="260">
        <v>600</v>
      </c>
      <c r="F156" s="263">
        <v>2</v>
      </c>
      <c r="G156" s="256">
        <f t="shared" si="4"/>
        <v>1200</v>
      </c>
      <c r="H156" s="263">
        <v>2</v>
      </c>
      <c r="I156" s="256">
        <f t="shared" si="5"/>
        <v>1200</v>
      </c>
      <c r="J156" s="85"/>
    </row>
    <row r="157" spans="1:10">
      <c r="A157" s="264">
        <v>147</v>
      </c>
      <c r="B157" s="306" t="s">
        <v>1218</v>
      </c>
      <c r="C157" s="262">
        <v>2019</v>
      </c>
      <c r="D157" s="255" t="s">
        <v>1083</v>
      </c>
      <c r="E157" s="260">
        <v>15000</v>
      </c>
      <c r="F157" s="263">
        <v>1</v>
      </c>
      <c r="G157" s="256">
        <f t="shared" si="4"/>
        <v>15000</v>
      </c>
      <c r="H157" s="263">
        <v>1</v>
      </c>
      <c r="I157" s="256">
        <f t="shared" si="5"/>
        <v>15000</v>
      </c>
      <c r="J157" s="85"/>
    </row>
    <row r="158" spans="1:10">
      <c r="A158" s="264">
        <v>148</v>
      </c>
      <c r="B158" s="306" t="s">
        <v>1219</v>
      </c>
      <c r="C158" s="262">
        <v>2019</v>
      </c>
      <c r="D158" s="255" t="s">
        <v>1083</v>
      </c>
      <c r="E158" s="260">
        <v>500</v>
      </c>
      <c r="F158" s="263">
        <v>1</v>
      </c>
      <c r="G158" s="256">
        <f t="shared" si="4"/>
        <v>500</v>
      </c>
      <c r="H158" s="263">
        <v>1</v>
      </c>
      <c r="I158" s="256">
        <f t="shared" si="5"/>
        <v>500</v>
      </c>
      <c r="J158" s="85"/>
    </row>
    <row r="159" spans="1:10">
      <c r="A159" s="264">
        <v>149</v>
      </c>
      <c r="B159" s="306" t="s">
        <v>1220</v>
      </c>
      <c r="C159" s="262">
        <v>2019</v>
      </c>
      <c r="D159" s="255" t="s">
        <v>1083</v>
      </c>
      <c r="E159" s="260">
        <v>900</v>
      </c>
      <c r="F159" s="263">
        <v>2</v>
      </c>
      <c r="G159" s="256">
        <f t="shared" si="4"/>
        <v>1800</v>
      </c>
      <c r="H159" s="263">
        <v>2</v>
      </c>
      <c r="I159" s="256">
        <f t="shared" si="5"/>
        <v>1800</v>
      </c>
      <c r="J159" s="85"/>
    </row>
    <row r="160" spans="1:10">
      <c r="A160" s="264">
        <v>150</v>
      </c>
      <c r="B160" s="306" t="s">
        <v>1221</v>
      </c>
      <c r="C160" s="262">
        <v>2019</v>
      </c>
      <c r="D160" s="255" t="s">
        <v>1083</v>
      </c>
      <c r="E160" s="260">
        <v>1000</v>
      </c>
      <c r="F160" s="263">
        <v>1</v>
      </c>
      <c r="G160" s="256">
        <f t="shared" si="4"/>
        <v>1000</v>
      </c>
      <c r="H160" s="263">
        <v>1</v>
      </c>
      <c r="I160" s="256">
        <f t="shared" si="5"/>
        <v>1000</v>
      </c>
      <c r="J160" s="85"/>
    </row>
    <row r="161" spans="1:10">
      <c r="A161" s="264">
        <v>151</v>
      </c>
      <c r="B161" s="306" t="s">
        <v>838</v>
      </c>
      <c r="C161" s="262">
        <v>2019</v>
      </c>
      <c r="D161" s="255" t="s">
        <v>1083</v>
      </c>
      <c r="E161" s="260">
        <v>650</v>
      </c>
      <c r="F161" s="263">
        <v>2</v>
      </c>
      <c r="G161" s="256">
        <f t="shared" si="4"/>
        <v>1300</v>
      </c>
      <c r="H161" s="263">
        <v>2</v>
      </c>
      <c r="I161" s="256">
        <f t="shared" si="5"/>
        <v>1300</v>
      </c>
      <c r="J161" s="85"/>
    </row>
    <row r="162" spans="1:10">
      <c r="A162" s="264">
        <v>152</v>
      </c>
      <c r="B162" s="306" t="s">
        <v>1222</v>
      </c>
      <c r="C162" s="262">
        <v>2019</v>
      </c>
      <c r="D162" s="255" t="s">
        <v>1083</v>
      </c>
      <c r="E162" s="260">
        <v>750</v>
      </c>
      <c r="F162" s="263">
        <v>3</v>
      </c>
      <c r="G162" s="256">
        <f t="shared" si="4"/>
        <v>2250</v>
      </c>
      <c r="H162" s="263">
        <v>3</v>
      </c>
      <c r="I162" s="256">
        <f t="shared" si="5"/>
        <v>2250</v>
      </c>
      <c r="J162" s="85"/>
    </row>
    <row r="163" spans="1:10">
      <c r="A163" s="264">
        <v>153</v>
      </c>
      <c r="B163" s="306" t="s">
        <v>1223</v>
      </c>
      <c r="C163" s="262">
        <v>2019</v>
      </c>
      <c r="D163" s="255" t="s">
        <v>1083</v>
      </c>
      <c r="E163" s="260">
        <v>300</v>
      </c>
      <c r="F163" s="263">
        <v>2</v>
      </c>
      <c r="G163" s="256">
        <f t="shared" si="4"/>
        <v>600</v>
      </c>
      <c r="H163" s="263">
        <v>2</v>
      </c>
      <c r="I163" s="256">
        <f t="shared" si="5"/>
        <v>600</v>
      </c>
      <c r="J163" s="85"/>
    </row>
    <row r="164" spans="1:10">
      <c r="A164" s="264">
        <v>154</v>
      </c>
      <c r="B164" s="306" t="s">
        <v>1224</v>
      </c>
      <c r="C164" s="262">
        <v>2019</v>
      </c>
      <c r="D164" s="255" t="s">
        <v>1083</v>
      </c>
      <c r="E164" s="260">
        <v>4500</v>
      </c>
      <c r="F164" s="263">
        <v>1</v>
      </c>
      <c r="G164" s="256">
        <f t="shared" si="4"/>
        <v>4500</v>
      </c>
      <c r="H164" s="263">
        <v>1</v>
      </c>
      <c r="I164" s="256">
        <f t="shared" si="5"/>
        <v>4500</v>
      </c>
      <c r="J164" s="85"/>
    </row>
    <row r="165" spans="1:10">
      <c r="A165" s="264">
        <v>155</v>
      </c>
      <c r="B165" s="306" t="s">
        <v>1225</v>
      </c>
      <c r="C165" s="262">
        <v>2019</v>
      </c>
      <c r="D165" s="255" t="s">
        <v>1083</v>
      </c>
      <c r="E165" s="260">
        <v>1300</v>
      </c>
      <c r="F165" s="263">
        <v>2</v>
      </c>
      <c r="G165" s="256">
        <f t="shared" si="4"/>
        <v>2600</v>
      </c>
      <c r="H165" s="263">
        <v>2</v>
      </c>
      <c r="I165" s="256">
        <f t="shared" si="5"/>
        <v>2600</v>
      </c>
      <c r="J165" s="85"/>
    </row>
    <row r="166" spans="1:10">
      <c r="A166" s="264">
        <v>156</v>
      </c>
      <c r="B166" s="306" t="s">
        <v>1226</v>
      </c>
      <c r="C166" s="262">
        <v>2019</v>
      </c>
      <c r="D166" s="255" t="s">
        <v>1083</v>
      </c>
      <c r="E166" s="260">
        <v>11000</v>
      </c>
      <c r="F166" s="263">
        <v>1</v>
      </c>
      <c r="G166" s="256">
        <f t="shared" si="4"/>
        <v>11000</v>
      </c>
      <c r="H166" s="263">
        <v>1</v>
      </c>
      <c r="I166" s="256">
        <f t="shared" si="5"/>
        <v>11000</v>
      </c>
      <c r="J166" s="85"/>
    </row>
    <row r="167" spans="1:10">
      <c r="A167" s="264">
        <v>157</v>
      </c>
      <c r="B167" s="306" t="s">
        <v>1227</v>
      </c>
      <c r="C167" s="262">
        <v>2019</v>
      </c>
      <c r="D167" s="255" t="s">
        <v>1083</v>
      </c>
      <c r="E167" s="260">
        <v>16500</v>
      </c>
      <c r="F167" s="263">
        <v>1</v>
      </c>
      <c r="G167" s="256">
        <f t="shared" si="4"/>
        <v>16500</v>
      </c>
      <c r="H167" s="263">
        <v>1</v>
      </c>
      <c r="I167" s="256">
        <f t="shared" si="5"/>
        <v>16500</v>
      </c>
      <c r="J167" s="85"/>
    </row>
    <row r="168" spans="1:10">
      <c r="A168" s="264">
        <v>158</v>
      </c>
      <c r="B168" s="306" t="s">
        <v>1228</v>
      </c>
      <c r="C168" s="262">
        <v>2020</v>
      </c>
      <c r="D168" s="255" t="s">
        <v>1196</v>
      </c>
      <c r="E168" s="260">
        <v>60000</v>
      </c>
      <c r="F168" s="263">
        <v>1</v>
      </c>
      <c r="G168" s="256">
        <f t="shared" si="4"/>
        <v>60000</v>
      </c>
      <c r="H168" s="263">
        <v>1</v>
      </c>
      <c r="I168" s="256">
        <f t="shared" si="5"/>
        <v>60000</v>
      </c>
      <c r="J168" s="85"/>
    </row>
    <row r="169" spans="1:10">
      <c r="A169" s="264">
        <v>159</v>
      </c>
      <c r="B169" s="306" t="s">
        <v>1229</v>
      </c>
      <c r="C169" s="262">
        <v>2020</v>
      </c>
      <c r="D169" s="255" t="s">
        <v>1083</v>
      </c>
      <c r="E169" s="260">
        <v>1500</v>
      </c>
      <c r="F169" s="263">
        <v>2</v>
      </c>
      <c r="G169" s="256">
        <f t="shared" si="4"/>
        <v>3000</v>
      </c>
      <c r="H169" s="263">
        <v>2</v>
      </c>
      <c r="I169" s="256">
        <f t="shared" si="5"/>
        <v>3000</v>
      </c>
      <c r="J169" s="85"/>
    </row>
    <row r="170" spans="1:10">
      <c r="A170" s="264">
        <v>160</v>
      </c>
      <c r="B170" s="306" t="s">
        <v>1230</v>
      </c>
      <c r="C170" s="262">
        <v>2020</v>
      </c>
      <c r="D170" s="255" t="s">
        <v>1083</v>
      </c>
      <c r="E170" s="260">
        <v>2700</v>
      </c>
      <c r="F170" s="263">
        <v>1</v>
      </c>
      <c r="G170" s="256">
        <f t="shared" si="4"/>
        <v>2700</v>
      </c>
      <c r="H170" s="263">
        <v>1</v>
      </c>
      <c r="I170" s="256">
        <f t="shared" si="5"/>
        <v>2700</v>
      </c>
      <c r="J170" s="85"/>
    </row>
    <row r="171" spans="1:10">
      <c r="A171" s="264">
        <v>161</v>
      </c>
      <c r="B171" s="306" t="s">
        <v>1231</v>
      </c>
      <c r="C171" s="262">
        <v>2020</v>
      </c>
      <c r="D171" s="255" t="s">
        <v>1083</v>
      </c>
      <c r="E171" s="260">
        <v>2950</v>
      </c>
      <c r="F171" s="263">
        <v>2</v>
      </c>
      <c r="G171" s="256">
        <f t="shared" si="4"/>
        <v>5900</v>
      </c>
      <c r="H171" s="263">
        <v>2</v>
      </c>
      <c r="I171" s="256">
        <f t="shared" si="5"/>
        <v>5900</v>
      </c>
      <c r="J171" s="85"/>
    </row>
    <row r="172" spans="1:10">
      <c r="A172" s="264">
        <v>162</v>
      </c>
      <c r="B172" s="306" t="s">
        <v>1232</v>
      </c>
      <c r="C172" s="262">
        <v>2020</v>
      </c>
      <c r="D172" s="255" t="s">
        <v>1083</v>
      </c>
      <c r="E172" s="260">
        <v>4500</v>
      </c>
      <c r="F172" s="263">
        <v>1</v>
      </c>
      <c r="G172" s="256">
        <f t="shared" si="4"/>
        <v>4500</v>
      </c>
      <c r="H172" s="263">
        <v>1</v>
      </c>
      <c r="I172" s="256">
        <f t="shared" si="5"/>
        <v>4500</v>
      </c>
      <c r="J172" s="85"/>
    </row>
    <row r="173" spans="1:10">
      <c r="A173" s="264">
        <v>163</v>
      </c>
      <c r="B173" s="306" t="s">
        <v>1233</v>
      </c>
      <c r="C173" s="262">
        <v>2020</v>
      </c>
      <c r="D173" s="255" t="s">
        <v>1083</v>
      </c>
      <c r="E173" s="260">
        <v>21500</v>
      </c>
      <c r="F173" s="263">
        <v>1</v>
      </c>
      <c r="G173" s="256">
        <f t="shared" si="4"/>
        <v>21500</v>
      </c>
      <c r="H173" s="263">
        <v>1</v>
      </c>
      <c r="I173" s="256">
        <f t="shared" si="5"/>
        <v>21500</v>
      </c>
      <c r="J173" s="85"/>
    </row>
    <row r="174" spans="1:10">
      <c r="A174" s="264">
        <v>164</v>
      </c>
      <c r="B174" s="306" t="s">
        <v>1234</v>
      </c>
      <c r="C174" s="262">
        <v>2020</v>
      </c>
      <c r="D174" s="255" t="s">
        <v>1083</v>
      </c>
      <c r="E174" s="260">
        <v>1400</v>
      </c>
      <c r="F174" s="263">
        <v>2</v>
      </c>
      <c r="G174" s="256">
        <f t="shared" si="4"/>
        <v>2800</v>
      </c>
      <c r="H174" s="263">
        <v>2</v>
      </c>
      <c r="I174" s="256">
        <f t="shared" si="5"/>
        <v>2800</v>
      </c>
      <c r="J174" s="85"/>
    </row>
    <row r="175" spans="1:10">
      <c r="A175" s="264">
        <v>165</v>
      </c>
      <c r="B175" s="306" t="s">
        <v>1235</v>
      </c>
      <c r="C175" s="262">
        <v>2020</v>
      </c>
      <c r="D175" s="255" t="s">
        <v>1196</v>
      </c>
      <c r="E175" s="260">
        <v>1000</v>
      </c>
      <c r="F175" s="263">
        <v>4</v>
      </c>
      <c r="G175" s="256">
        <f t="shared" si="4"/>
        <v>4000</v>
      </c>
      <c r="H175" s="263">
        <v>4</v>
      </c>
      <c r="I175" s="256">
        <f t="shared" si="5"/>
        <v>4000</v>
      </c>
      <c r="J175" s="85"/>
    </row>
    <row r="176" spans="1:10">
      <c r="A176" s="264">
        <v>166</v>
      </c>
      <c r="B176" s="306" t="s">
        <v>1236</v>
      </c>
      <c r="C176" s="262">
        <v>2020</v>
      </c>
      <c r="D176" s="255" t="s">
        <v>1083</v>
      </c>
      <c r="E176" s="260">
        <v>195500</v>
      </c>
      <c r="F176" s="263">
        <v>1</v>
      </c>
      <c r="G176" s="256">
        <f t="shared" si="4"/>
        <v>195500</v>
      </c>
      <c r="H176" s="263">
        <v>1</v>
      </c>
      <c r="I176" s="256">
        <f t="shared" si="5"/>
        <v>195500</v>
      </c>
      <c r="J176" s="85"/>
    </row>
    <row r="177" spans="1:10">
      <c r="A177" s="264">
        <v>167</v>
      </c>
      <c r="B177" s="306" t="s">
        <v>1237</v>
      </c>
      <c r="C177" s="262">
        <v>2020</v>
      </c>
      <c r="D177" s="255" t="s">
        <v>1083</v>
      </c>
      <c r="E177" s="260">
        <v>8000</v>
      </c>
      <c r="F177" s="263">
        <v>2</v>
      </c>
      <c r="G177" s="256">
        <f t="shared" si="4"/>
        <v>16000</v>
      </c>
      <c r="H177" s="263">
        <v>2</v>
      </c>
      <c r="I177" s="256">
        <f t="shared" si="5"/>
        <v>16000</v>
      </c>
      <c r="J177" s="85"/>
    </row>
    <row r="178" spans="1:10">
      <c r="A178" s="264">
        <v>168</v>
      </c>
      <c r="B178" s="306" t="s">
        <v>1238</v>
      </c>
      <c r="C178" s="262">
        <v>2020</v>
      </c>
      <c r="D178" s="255" t="s">
        <v>1083</v>
      </c>
      <c r="E178" s="260">
        <v>4000</v>
      </c>
      <c r="F178" s="263">
        <v>1</v>
      </c>
      <c r="G178" s="256">
        <f t="shared" si="4"/>
        <v>4000</v>
      </c>
      <c r="H178" s="263">
        <v>1</v>
      </c>
      <c r="I178" s="256">
        <f t="shared" si="5"/>
        <v>4000</v>
      </c>
      <c r="J178" s="85"/>
    </row>
    <row r="179" spans="1:10">
      <c r="A179" s="264">
        <v>169</v>
      </c>
      <c r="B179" s="306" t="s">
        <v>1239</v>
      </c>
      <c r="C179" s="262">
        <v>2020</v>
      </c>
      <c r="D179" s="255" t="s">
        <v>1083</v>
      </c>
      <c r="E179" s="260">
        <v>2100</v>
      </c>
      <c r="F179" s="263">
        <v>2</v>
      </c>
      <c r="G179" s="256">
        <f t="shared" si="4"/>
        <v>4200</v>
      </c>
      <c r="H179" s="263">
        <v>2</v>
      </c>
      <c r="I179" s="256">
        <f t="shared" si="5"/>
        <v>4200</v>
      </c>
      <c r="J179" s="85"/>
    </row>
    <row r="180" spans="1:10">
      <c r="A180" s="264">
        <v>170</v>
      </c>
      <c r="B180" s="306" t="s">
        <v>1240</v>
      </c>
      <c r="C180" s="262">
        <v>2020</v>
      </c>
      <c r="D180" s="255" t="s">
        <v>1083</v>
      </c>
      <c r="E180" s="260">
        <v>1300</v>
      </c>
      <c r="F180" s="263">
        <v>2</v>
      </c>
      <c r="G180" s="256">
        <f t="shared" si="4"/>
        <v>2600</v>
      </c>
      <c r="H180" s="263">
        <v>2</v>
      </c>
      <c r="I180" s="256">
        <f t="shared" si="5"/>
        <v>2600</v>
      </c>
      <c r="J180" s="85"/>
    </row>
    <row r="181" spans="1:10">
      <c r="A181" s="264">
        <v>171</v>
      </c>
      <c r="B181" s="306" t="s">
        <v>870</v>
      </c>
      <c r="C181" s="262">
        <v>2020</v>
      </c>
      <c r="D181" s="255" t="s">
        <v>1083</v>
      </c>
      <c r="E181" s="260">
        <v>800</v>
      </c>
      <c r="F181" s="263">
        <v>1</v>
      </c>
      <c r="G181" s="256">
        <f t="shared" si="4"/>
        <v>800</v>
      </c>
      <c r="H181" s="263">
        <v>1</v>
      </c>
      <c r="I181" s="256">
        <f t="shared" si="5"/>
        <v>800</v>
      </c>
      <c r="J181" s="85"/>
    </row>
    <row r="182" spans="1:10">
      <c r="A182" s="264">
        <v>172</v>
      </c>
      <c r="B182" s="306" t="s">
        <v>1241</v>
      </c>
      <c r="C182" s="262">
        <v>2020</v>
      </c>
      <c r="D182" s="255" t="s">
        <v>1196</v>
      </c>
      <c r="E182" s="260">
        <v>1800</v>
      </c>
      <c r="F182" s="263">
        <v>2</v>
      </c>
      <c r="G182" s="256">
        <f t="shared" si="4"/>
        <v>3600</v>
      </c>
      <c r="H182" s="263">
        <v>2</v>
      </c>
      <c r="I182" s="256">
        <f t="shared" si="5"/>
        <v>3600</v>
      </c>
      <c r="J182" s="85"/>
    </row>
    <row r="183" spans="1:10">
      <c r="A183" s="264">
        <v>173</v>
      </c>
      <c r="B183" s="306" t="s">
        <v>1242</v>
      </c>
      <c r="C183" s="262">
        <v>2020</v>
      </c>
      <c r="D183" s="255" t="s">
        <v>1083</v>
      </c>
      <c r="E183" s="260">
        <v>1400</v>
      </c>
      <c r="F183" s="263">
        <v>1</v>
      </c>
      <c r="G183" s="256">
        <f t="shared" si="4"/>
        <v>1400</v>
      </c>
      <c r="H183" s="263">
        <v>1</v>
      </c>
      <c r="I183" s="256">
        <f t="shared" si="5"/>
        <v>1400</v>
      </c>
      <c r="J183" s="85"/>
    </row>
    <row r="184" spans="1:10">
      <c r="A184" s="264">
        <v>174</v>
      </c>
      <c r="B184" s="306" t="s">
        <v>1243</v>
      </c>
      <c r="C184" s="262">
        <v>2020</v>
      </c>
      <c r="D184" s="255" t="s">
        <v>1083</v>
      </c>
      <c r="E184" s="260">
        <v>300</v>
      </c>
      <c r="F184" s="263">
        <v>1</v>
      </c>
      <c r="G184" s="256">
        <f t="shared" si="4"/>
        <v>300</v>
      </c>
      <c r="H184" s="263">
        <v>1</v>
      </c>
      <c r="I184" s="256">
        <f t="shared" si="5"/>
        <v>300</v>
      </c>
      <c r="J184" s="85"/>
    </row>
    <row r="185" spans="1:10">
      <c r="A185" s="264">
        <v>175</v>
      </c>
      <c r="B185" s="306" t="s">
        <v>1244</v>
      </c>
      <c r="C185" s="262">
        <v>2020</v>
      </c>
      <c r="D185" s="255" t="s">
        <v>1083</v>
      </c>
      <c r="E185" s="260">
        <v>23998</v>
      </c>
      <c r="F185" s="263">
        <v>9</v>
      </c>
      <c r="G185" s="256">
        <f t="shared" si="4"/>
        <v>215982</v>
      </c>
      <c r="H185" s="263">
        <v>9</v>
      </c>
      <c r="I185" s="256">
        <f t="shared" si="5"/>
        <v>215982</v>
      </c>
      <c r="J185" s="85"/>
    </row>
    <row r="186" spans="1:10">
      <c r="A186" s="264">
        <v>176</v>
      </c>
      <c r="B186" s="306" t="s">
        <v>1048</v>
      </c>
      <c r="C186" s="262">
        <v>2020</v>
      </c>
      <c r="D186" s="255" t="s">
        <v>1083</v>
      </c>
      <c r="E186" s="260">
        <v>75000</v>
      </c>
      <c r="F186" s="263">
        <v>1</v>
      </c>
      <c r="G186" s="256">
        <f t="shared" si="4"/>
        <v>75000</v>
      </c>
      <c r="H186" s="263">
        <v>1</v>
      </c>
      <c r="I186" s="256">
        <f t="shared" si="5"/>
        <v>75000</v>
      </c>
      <c r="J186" s="85"/>
    </row>
    <row r="187" spans="1:10">
      <c r="A187" s="264">
        <v>177</v>
      </c>
      <c r="B187" s="306" t="s">
        <v>1245</v>
      </c>
      <c r="C187" s="262">
        <v>2020</v>
      </c>
      <c r="D187" s="255" t="s">
        <v>1083</v>
      </c>
      <c r="E187" s="260">
        <v>65000</v>
      </c>
      <c r="F187" s="263">
        <v>1</v>
      </c>
      <c r="G187" s="256">
        <f t="shared" si="4"/>
        <v>65000</v>
      </c>
      <c r="H187" s="263">
        <v>1</v>
      </c>
      <c r="I187" s="256">
        <f t="shared" si="5"/>
        <v>65000</v>
      </c>
      <c r="J187" s="85"/>
    </row>
    <row r="188" spans="1:10">
      <c r="A188" s="264">
        <v>178</v>
      </c>
      <c r="B188" s="306" t="s">
        <v>1246</v>
      </c>
      <c r="C188" s="262">
        <v>2020</v>
      </c>
      <c r="D188" s="255" t="s">
        <v>761</v>
      </c>
      <c r="E188" s="260">
        <v>1774</v>
      </c>
      <c r="F188" s="263">
        <v>24.2</v>
      </c>
      <c r="G188" s="256">
        <f t="shared" si="4"/>
        <v>42930.799999999996</v>
      </c>
      <c r="H188" s="263">
        <v>24.2</v>
      </c>
      <c r="I188" s="256">
        <f t="shared" si="5"/>
        <v>42930.799999999996</v>
      </c>
      <c r="J188" s="85"/>
    </row>
    <row r="189" spans="1:10">
      <c r="A189" s="264">
        <v>179</v>
      </c>
      <c r="B189" s="306" t="s">
        <v>1247</v>
      </c>
      <c r="C189" s="262">
        <v>2020</v>
      </c>
      <c r="D189" s="255" t="s">
        <v>761</v>
      </c>
      <c r="E189" s="260">
        <v>1774</v>
      </c>
      <c r="F189" s="263">
        <v>42.4</v>
      </c>
      <c r="G189" s="256">
        <f t="shared" si="4"/>
        <v>75217.599999999991</v>
      </c>
      <c r="H189" s="263">
        <v>42.4</v>
      </c>
      <c r="I189" s="256">
        <f t="shared" si="5"/>
        <v>75217.599999999991</v>
      </c>
      <c r="J189" s="85"/>
    </row>
    <row r="190" spans="1:10">
      <c r="A190" s="264">
        <v>180</v>
      </c>
      <c r="B190" s="306" t="s">
        <v>1248</v>
      </c>
      <c r="C190" s="262">
        <v>2020</v>
      </c>
      <c r="D190" s="255" t="s">
        <v>761</v>
      </c>
      <c r="E190" s="260">
        <v>1774</v>
      </c>
      <c r="F190" s="263">
        <v>28</v>
      </c>
      <c r="G190" s="256">
        <f t="shared" si="4"/>
        <v>49672</v>
      </c>
      <c r="H190" s="263">
        <v>28</v>
      </c>
      <c r="I190" s="256">
        <f t="shared" si="5"/>
        <v>49672</v>
      </c>
      <c r="J190" s="85"/>
    </row>
    <row r="191" spans="1:10">
      <c r="A191" s="264">
        <v>181</v>
      </c>
      <c r="B191" s="306" t="s">
        <v>1034</v>
      </c>
      <c r="C191" s="262">
        <v>2020</v>
      </c>
      <c r="D191" s="255" t="s">
        <v>1196</v>
      </c>
      <c r="E191" s="260">
        <v>123800</v>
      </c>
      <c r="F191" s="263">
        <v>1</v>
      </c>
      <c r="G191" s="256">
        <f t="shared" si="4"/>
        <v>123800</v>
      </c>
      <c r="H191" s="263">
        <v>1</v>
      </c>
      <c r="I191" s="256">
        <f t="shared" si="5"/>
        <v>123800</v>
      </c>
      <c r="J191" s="85"/>
    </row>
    <row r="192" spans="1:10">
      <c r="A192" s="264">
        <v>182</v>
      </c>
      <c r="B192" s="306" t="s">
        <v>153</v>
      </c>
      <c r="C192" s="262">
        <v>2020</v>
      </c>
      <c r="D192" s="255" t="s">
        <v>1083</v>
      </c>
      <c r="E192" s="260">
        <v>269400</v>
      </c>
      <c r="F192" s="263">
        <v>2</v>
      </c>
      <c r="G192" s="256">
        <f t="shared" si="4"/>
        <v>538800</v>
      </c>
      <c r="H192" s="263">
        <v>2</v>
      </c>
      <c r="I192" s="256">
        <f t="shared" si="5"/>
        <v>538800</v>
      </c>
      <c r="J192" s="85"/>
    </row>
    <row r="193" spans="1:10">
      <c r="A193" s="264">
        <v>183</v>
      </c>
      <c r="B193" s="306" t="s">
        <v>1249</v>
      </c>
      <c r="C193" s="262">
        <v>2020</v>
      </c>
      <c r="D193" s="255" t="s">
        <v>1083</v>
      </c>
      <c r="E193" s="260">
        <v>124800</v>
      </c>
      <c r="F193" s="263">
        <v>1</v>
      </c>
      <c r="G193" s="256">
        <f t="shared" si="4"/>
        <v>124800</v>
      </c>
      <c r="H193" s="263">
        <v>1</v>
      </c>
      <c r="I193" s="256">
        <f t="shared" si="5"/>
        <v>124800</v>
      </c>
      <c r="J193" s="85"/>
    </row>
    <row r="194" spans="1:10">
      <c r="A194" s="264">
        <v>184</v>
      </c>
      <c r="B194" s="306" t="s">
        <v>1250</v>
      </c>
      <c r="C194" s="262">
        <v>2020</v>
      </c>
      <c r="D194" s="255" t="s">
        <v>1083</v>
      </c>
      <c r="E194" s="260">
        <v>8000</v>
      </c>
      <c r="F194" s="263">
        <v>1</v>
      </c>
      <c r="G194" s="256">
        <f t="shared" si="4"/>
        <v>8000</v>
      </c>
      <c r="H194" s="263">
        <v>1</v>
      </c>
      <c r="I194" s="256">
        <f t="shared" si="5"/>
        <v>8000</v>
      </c>
      <c r="J194" s="85"/>
    </row>
    <row r="195" spans="1:10">
      <c r="A195" s="264">
        <v>185</v>
      </c>
      <c r="B195" s="306" t="s">
        <v>1251</v>
      </c>
      <c r="C195" s="262">
        <v>2020</v>
      </c>
      <c r="D195" s="255" t="s">
        <v>1083</v>
      </c>
      <c r="E195" s="260">
        <v>96000</v>
      </c>
      <c r="F195" s="263">
        <v>2</v>
      </c>
      <c r="G195" s="256">
        <f t="shared" si="4"/>
        <v>192000</v>
      </c>
      <c r="H195" s="263">
        <v>2</v>
      </c>
      <c r="I195" s="256">
        <f t="shared" si="5"/>
        <v>192000</v>
      </c>
      <c r="J195" s="85"/>
    </row>
    <row r="196" spans="1:10">
      <c r="A196" s="264">
        <v>186</v>
      </c>
      <c r="B196" s="306" t="s">
        <v>1252</v>
      </c>
      <c r="C196" s="262">
        <v>2020</v>
      </c>
      <c r="D196" s="255" t="s">
        <v>1083</v>
      </c>
      <c r="E196" s="260">
        <v>23000</v>
      </c>
      <c r="F196" s="263">
        <v>2</v>
      </c>
      <c r="G196" s="256">
        <f t="shared" si="4"/>
        <v>46000</v>
      </c>
      <c r="H196" s="263">
        <v>2</v>
      </c>
      <c r="I196" s="256">
        <f t="shared" si="5"/>
        <v>46000</v>
      </c>
      <c r="J196" s="85"/>
    </row>
    <row r="197" spans="1:10">
      <c r="A197" s="264">
        <v>187</v>
      </c>
      <c r="B197" s="306" t="s">
        <v>756</v>
      </c>
      <c r="C197" s="262">
        <v>2020</v>
      </c>
      <c r="D197" s="255" t="s">
        <v>1083</v>
      </c>
      <c r="E197" s="260">
        <v>3290</v>
      </c>
      <c r="F197" s="263">
        <v>70</v>
      </c>
      <c r="G197" s="256">
        <f t="shared" si="4"/>
        <v>230300</v>
      </c>
      <c r="H197" s="263">
        <v>70</v>
      </c>
      <c r="I197" s="256">
        <f t="shared" si="5"/>
        <v>230300</v>
      </c>
      <c r="J197" s="85"/>
    </row>
    <row r="198" spans="1:10">
      <c r="A198" s="264">
        <v>188</v>
      </c>
      <c r="B198" s="306" t="s">
        <v>1253</v>
      </c>
      <c r="C198" s="262">
        <v>2020</v>
      </c>
      <c r="D198" s="255" t="s">
        <v>1196</v>
      </c>
      <c r="E198" s="260">
        <v>888</v>
      </c>
      <c r="F198" s="263">
        <v>60</v>
      </c>
      <c r="G198" s="256">
        <f t="shared" si="4"/>
        <v>53280</v>
      </c>
      <c r="H198" s="263">
        <v>60</v>
      </c>
      <c r="I198" s="256">
        <f t="shared" si="5"/>
        <v>53280</v>
      </c>
      <c r="J198" s="85"/>
    </row>
    <row r="199" spans="1:10">
      <c r="A199" s="264">
        <v>189</v>
      </c>
      <c r="B199" s="306" t="s">
        <v>1254</v>
      </c>
      <c r="C199" s="262">
        <v>2020</v>
      </c>
      <c r="D199" s="255" t="s">
        <v>1083</v>
      </c>
      <c r="E199" s="260">
        <v>2741.6</v>
      </c>
      <c r="F199" s="263">
        <v>170</v>
      </c>
      <c r="G199" s="256">
        <f t="shared" si="4"/>
        <v>466072</v>
      </c>
      <c r="H199" s="263">
        <v>170</v>
      </c>
      <c r="I199" s="256">
        <f t="shared" si="5"/>
        <v>466072</v>
      </c>
      <c r="J199" s="85"/>
    </row>
    <row r="200" spans="1:10">
      <c r="A200" s="264">
        <v>190</v>
      </c>
      <c r="B200" s="306" t="s">
        <v>1255</v>
      </c>
      <c r="C200" s="262">
        <v>2020</v>
      </c>
      <c r="D200" s="255" t="s">
        <v>1083</v>
      </c>
      <c r="E200" s="260">
        <v>3720</v>
      </c>
      <c r="F200" s="263">
        <v>70</v>
      </c>
      <c r="G200" s="256">
        <f t="shared" si="4"/>
        <v>260400</v>
      </c>
      <c r="H200" s="263">
        <v>70</v>
      </c>
      <c r="I200" s="256">
        <f t="shared" si="5"/>
        <v>260400</v>
      </c>
      <c r="J200" s="85"/>
    </row>
    <row r="201" spans="1:10">
      <c r="A201" s="264">
        <v>191</v>
      </c>
      <c r="B201" s="306" t="s">
        <v>1256</v>
      </c>
      <c r="C201" s="262">
        <v>2020</v>
      </c>
      <c r="D201" s="255" t="s">
        <v>1196</v>
      </c>
      <c r="E201" s="260">
        <v>31373</v>
      </c>
      <c r="F201" s="263">
        <v>1</v>
      </c>
      <c r="G201" s="256">
        <f t="shared" si="4"/>
        <v>31373</v>
      </c>
      <c r="H201" s="263">
        <v>1</v>
      </c>
      <c r="I201" s="256">
        <f t="shared" si="5"/>
        <v>31373</v>
      </c>
      <c r="J201" s="85"/>
    </row>
    <row r="202" spans="1:10">
      <c r="A202" s="264">
        <v>192</v>
      </c>
      <c r="B202" s="306" t="s">
        <v>94</v>
      </c>
      <c r="C202" s="262">
        <v>2020</v>
      </c>
      <c r="D202" s="255" t="s">
        <v>1083</v>
      </c>
      <c r="E202" s="260">
        <v>39095</v>
      </c>
      <c r="F202" s="263">
        <v>7</v>
      </c>
      <c r="G202" s="256">
        <f t="shared" si="4"/>
        <v>273665</v>
      </c>
      <c r="H202" s="263">
        <v>7</v>
      </c>
      <c r="I202" s="256">
        <f t="shared" si="5"/>
        <v>273665</v>
      </c>
      <c r="J202" s="85"/>
    </row>
    <row r="203" spans="1:10">
      <c r="A203" s="264">
        <v>193</v>
      </c>
      <c r="B203" s="306" t="s">
        <v>750</v>
      </c>
      <c r="C203" s="262">
        <v>2020</v>
      </c>
      <c r="D203" s="255" t="s">
        <v>1083</v>
      </c>
      <c r="E203" s="260">
        <v>57836</v>
      </c>
      <c r="F203" s="263">
        <v>4</v>
      </c>
      <c r="G203" s="256">
        <f t="shared" si="4"/>
        <v>231344</v>
      </c>
      <c r="H203" s="263">
        <v>4</v>
      </c>
      <c r="I203" s="256">
        <f t="shared" si="5"/>
        <v>231344</v>
      </c>
      <c r="J203" s="85"/>
    </row>
    <row r="204" spans="1:10">
      <c r="A204" s="264">
        <v>194</v>
      </c>
      <c r="B204" s="306" t="s">
        <v>773</v>
      </c>
      <c r="C204" s="262">
        <v>2020</v>
      </c>
      <c r="D204" s="255" t="s">
        <v>1083</v>
      </c>
      <c r="E204" s="260">
        <v>6164.4</v>
      </c>
      <c r="F204" s="263">
        <v>40</v>
      </c>
      <c r="G204" s="256">
        <f t="shared" ref="G204:G222" si="6">E204*F204</f>
        <v>246576</v>
      </c>
      <c r="H204" s="263">
        <v>40</v>
      </c>
      <c r="I204" s="256">
        <f t="shared" ref="I204:I233" si="7">E204*H204</f>
        <v>246576</v>
      </c>
      <c r="J204" s="85"/>
    </row>
    <row r="205" spans="1:10">
      <c r="A205" s="264">
        <v>195</v>
      </c>
      <c r="B205" s="306" t="s">
        <v>1257</v>
      </c>
      <c r="C205" s="262">
        <v>2020</v>
      </c>
      <c r="D205" s="255" t="s">
        <v>1083</v>
      </c>
      <c r="E205" s="260">
        <v>17772</v>
      </c>
      <c r="F205" s="263">
        <v>10</v>
      </c>
      <c r="G205" s="256">
        <f t="shared" si="6"/>
        <v>177720</v>
      </c>
      <c r="H205" s="263">
        <v>10</v>
      </c>
      <c r="I205" s="256">
        <f t="shared" si="7"/>
        <v>177720</v>
      </c>
      <c r="J205" s="85"/>
    </row>
    <row r="206" spans="1:10">
      <c r="A206" s="264">
        <v>196</v>
      </c>
      <c r="B206" s="306" t="s">
        <v>1258</v>
      </c>
      <c r="C206" s="262">
        <v>2020</v>
      </c>
      <c r="D206" s="255" t="s">
        <v>1083</v>
      </c>
      <c r="E206" s="260">
        <v>3570</v>
      </c>
      <c r="F206" s="263">
        <v>70</v>
      </c>
      <c r="G206" s="256">
        <f t="shared" si="6"/>
        <v>249900</v>
      </c>
      <c r="H206" s="263">
        <v>70</v>
      </c>
      <c r="I206" s="256">
        <f t="shared" si="7"/>
        <v>249900</v>
      </c>
      <c r="J206" s="85"/>
    </row>
    <row r="207" spans="1:10">
      <c r="A207" s="264">
        <v>197</v>
      </c>
      <c r="B207" s="306" t="s">
        <v>1259</v>
      </c>
      <c r="C207" s="262">
        <v>2020</v>
      </c>
      <c r="D207" s="255" t="s">
        <v>1083</v>
      </c>
      <c r="E207" s="260">
        <v>36761</v>
      </c>
      <c r="F207" s="263">
        <v>1</v>
      </c>
      <c r="G207" s="256">
        <f t="shared" si="6"/>
        <v>36761</v>
      </c>
      <c r="H207" s="263">
        <v>1</v>
      </c>
      <c r="I207" s="256">
        <f t="shared" si="7"/>
        <v>36761</v>
      </c>
      <c r="J207" s="85"/>
    </row>
    <row r="208" spans="1:10">
      <c r="A208" s="264">
        <v>198</v>
      </c>
      <c r="B208" s="306" t="s">
        <v>1260</v>
      </c>
      <c r="C208" s="262">
        <v>2020</v>
      </c>
      <c r="D208" s="255" t="s">
        <v>761</v>
      </c>
      <c r="E208" s="260">
        <v>2889.6</v>
      </c>
      <c r="F208" s="263">
        <v>53</v>
      </c>
      <c r="G208" s="256">
        <f t="shared" si="6"/>
        <v>153148.79999999999</v>
      </c>
      <c r="H208" s="263">
        <v>53</v>
      </c>
      <c r="I208" s="256">
        <f t="shared" si="7"/>
        <v>153148.79999999999</v>
      </c>
      <c r="J208" s="85"/>
    </row>
    <row r="209" spans="1:10">
      <c r="A209" s="264">
        <v>199</v>
      </c>
      <c r="B209" s="306" t="s">
        <v>1261</v>
      </c>
      <c r="C209" s="262">
        <v>2020</v>
      </c>
      <c r="D209" s="255" t="s">
        <v>761</v>
      </c>
      <c r="E209" s="260">
        <v>2889.6</v>
      </c>
      <c r="F209" s="263">
        <v>110.7</v>
      </c>
      <c r="G209" s="256">
        <f t="shared" si="6"/>
        <v>319878.71999999997</v>
      </c>
      <c r="H209" s="263">
        <v>110.7</v>
      </c>
      <c r="I209" s="256">
        <f t="shared" si="7"/>
        <v>319878.71999999997</v>
      </c>
      <c r="J209" s="85"/>
    </row>
    <row r="210" spans="1:10">
      <c r="A210" s="264">
        <v>200</v>
      </c>
      <c r="B210" s="306" t="s">
        <v>1262</v>
      </c>
      <c r="C210" s="262">
        <v>2020</v>
      </c>
      <c r="D210" s="255" t="s">
        <v>761</v>
      </c>
      <c r="E210" s="260">
        <v>2889.6</v>
      </c>
      <c r="F210" s="263">
        <v>51.9</v>
      </c>
      <c r="G210" s="256">
        <f t="shared" si="6"/>
        <v>149970.23999999999</v>
      </c>
      <c r="H210" s="263">
        <v>51.9</v>
      </c>
      <c r="I210" s="256">
        <f t="shared" si="7"/>
        <v>149970.23999999999</v>
      </c>
      <c r="J210" s="85"/>
    </row>
    <row r="211" spans="1:10">
      <c r="A211" s="264">
        <v>201</v>
      </c>
      <c r="B211" s="306" t="s">
        <v>1042</v>
      </c>
      <c r="C211" s="262">
        <v>2020</v>
      </c>
      <c r="D211" s="255" t="s">
        <v>1083</v>
      </c>
      <c r="E211" s="260">
        <v>150000</v>
      </c>
      <c r="F211" s="263">
        <v>1</v>
      </c>
      <c r="G211" s="256">
        <f t="shared" si="6"/>
        <v>150000</v>
      </c>
      <c r="H211" s="263">
        <v>1</v>
      </c>
      <c r="I211" s="256">
        <f t="shared" si="7"/>
        <v>150000</v>
      </c>
      <c r="J211" s="85"/>
    </row>
    <row r="212" spans="1:10">
      <c r="A212" s="264">
        <v>202</v>
      </c>
      <c r="B212" s="306" t="s">
        <v>1263</v>
      </c>
      <c r="C212" s="262">
        <v>2020</v>
      </c>
      <c r="D212" s="255" t="s">
        <v>1083</v>
      </c>
      <c r="E212" s="260">
        <v>234000</v>
      </c>
      <c r="F212" s="263">
        <v>1</v>
      </c>
      <c r="G212" s="256">
        <f t="shared" si="6"/>
        <v>234000</v>
      </c>
      <c r="H212" s="263">
        <v>1</v>
      </c>
      <c r="I212" s="256">
        <f t="shared" si="7"/>
        <v>234000</v>
      </c>
      <c r="J212" s="85"/>
    </row>
    <row r="213" spans="1:10">
      <c r="A213" s="264">
        <v>203</v>
      </c>
      <c r="B213" s="306" t="s">
        <v>1264</v>
      </c>
      <c r="C213" s="262">
        <v>2020</v>
      </c>
      <c r="D213" s="255" t="s">
        <v>1083</v>
      </c>
      <c r="E213" s="260">
        <v>3000</v>
      </c>
      <c r="F213" s="263">
        <v>90</v>
      </c>
      <c r="G213" s="256">
        <f t="shared" si="6"/>
        <v>270000</v>
      </c>
      <c r="H213" s="263">
        <v>90</v>
      </c>
      <c r="I213" s="256">
        <f t="shared" si="7"/>
        <v>270000</v>
      </c>
      <c r="J213" s="85"/>
    </row>
    <row r="214" spans="1:10">
      <c r="A214" s="264">
        <v>204</v>
      </c>
      <c r="B214" s="306" t="s">
        <v>1265</v>
      </c>
      <c r="C214" s="262">
        <v>2020</v>
      </c>
      <c r="D214" s="255" t="s">
        <v>1083</v>
      </c>
      <c r="E214" s="260">
        <v>34400</v>
      </c>
      <c r="F214" s="263">
        <v>18</v>
      </c>
      <c r="G214" s="256">
        <f t="shared" si="6"/>
        <v>619200</v>
      </c>
      <c r="H214" s="263">
        <v>18</v>
      </c>
      <c r="I214" s="256">
        <f t="shared" si="7"/>
        <v>619200</v>
      </c>
      <c r="J214" s="85"/>
    </row>
    <row r="215" spans="1:10">
      <c r="A215" s="264">
        <v>205</v>
      </c>
      <c r="B215" s="306" t="s">
        <v>1266</v>
      </c>
      <c r="C215" s="262">
        <v>2020</v>
      </c>
      <c r="D215" s="255" t="s">
        <v>1083</v>
      </c>
      <c r="E215" s="260">
        <v>13786.6</v>
      </c>
      <c r="F215" s="263">
        <v>20</v>
      </c>
      <c r="G215" s="256">
        <f t="shared" si="6"/>
        <v>275732</v>
      </c>
      <c r="H215" s="263">
        <v>20</v>
      </c>
      <c r="I215" s="256">
        <f t="shared" si="7"/>
        <v>275732</v>
      </c>
      <c r="J215" s="85"/>
    </row>
    <row r="216" spans="1:10">
      <c r="A216" s="264">
        <v>206</v>
      </c>
      <c r="B216" s="306" t="s">
        <v>1267</v>
      </c>
      <c r="C216" s="262">
        <v>2020</v>
      </c>
      <c r="D216" s="255" t="s">
        <v>1083</v>
      </c>
      <c r="E216" s="260">
        <v>21098.400000000001</v>
      </c>
      <c r="F216" s="263">
        <v>20</v>
      </c>
      <c r="G216" s="256">
        <f t="shared" si="6"/>
        <v>421968</v>
      </c>
      <c r="H216" s="263">
        <v>20</v>
      </c>
      <c r="I216" s="256">
        <f t="shared" si="7"/>
        <v>421968</v>
      </c>
      <c r="J216" s="85"/>
    </row>
    <row r="217" spans="1:10">
      <c r="A217" s="264">
        <v>207</v>
      </c>
      <c r="B217" s="306" t="s">
        <v>1268</v>
      </c>
      <c r="C217" s="262">
        <v>2020</v>
      </c>
      <c r="D217" s="255" t="s">
        <v>1196</v>
      </c>
      <c r="E217" s="260">
        <v>7030.4</v>
      </c>
      <c r="F217" s="263">
        <v>16</v>
      </c>
      <c r="G217" s="256">
        <f t="shared" si="6"/>
        <v>112486.39999999999</v>
      </c>
      <c r="H217" s="263">
        <v>16</v>
      </c>
      <c r="I217" s="256">
        <f t="shared" si="7"/>
        <v>112486.39999999999</v>
      </c>
      <c r="J217" s="85"/>
    </row>
    <row r="218" spans="1:10">
      <c r="A218" s="264">
        <v>208</v>
      </c>
      <c r="B218" s="306" t="s">
        <v>1373</v>
      </c>
      <c r="C218" s="262">
        <v>2021</v>
      </c>
      <c r="D218" s="255" t="s">
        <v>1196</v>
      </c>
      <c r="E218" s="260">
        <v>567200</v>
      </c>
      <c r="F218" s="263">
        <v>1</v>
      </c>
      <c r="G218" s="256">
        <f t="shared" si="6"/>
        <v>567200</v>
      </c>
      <c r="H218" s="263">
        <v>1</v>
      </c>
      <c r="I218" s="256">
        <f t="shared" si="7"/>
        <v>567200</v>
      </c>
      <c r="J218" s="85"/>
    </row>
    <row r="219" spans="1:10">
      <c r="A219" s="264">
        <v>209</v>
      </c>
      <c r="B219" s="306" t="s">
        <v>1269</v>
      </c>
      <c r="C219" s="262">
        <v>2021</v>
      </c>
      <c r="D219" s="255" t="s">
        <v>1196</v>
      </c>
      <c r="E219" s="260">
        <v>35000</v>
      </c>
      <c r="F219" s="263">
        <v>1</v>
      </c>
      <c r="G219" s="256">
        <f t="shared" si="6"/>
        <v>35000</v>
      </c>
      <c r="H219" s="263">
        <v>1</v>
      </c>
      <c r="I219" s="256">
        <f t="shared" si="7"/>
        <v>35000</v>
      </c>
      <c r="J219" s="85"/>
    </row>
    <row r="220" spans="1:10">
      <c r="A220" s="264">
        <v>210</v>
      </c>
      <c r="B220" s="306" t="s">
        <v>1270</v>
      </c>
      <c r="C220" s="262">
        <v>2021</v>
      </c>
      <c r="D220" s="255" t="s">
        <v>1083</v>
      </c>
      <c r="E220" s="260">
        <v>450</v>
      </c>
      <c r="F220" s="263">
        <v>1</v>
      </c>
      <c r="G220" s="256">
        <f t="shared" si="6"/>
        <v>450</v>
      </c>
      <c r="H220" s="263">
        <v>1</v>
      </c>
      <c r="I220" s="256">
        <f t="shared" si="7"/>
        <v>450</v>
      </c>
      <c r="J220" s="85"/>
    </row>
    <row r="221" spans="1:10">
      <c r="A221" s="264">
        <v>211</v>
      </c>
      <c r="B221" s="306" t="s">
        <v>1271</v>
      </c>
      <c r="C221" s="262">
        <v>2021</v>
      </c>
      <c r="D221" s="255" t="s">
        <v>1083</v>
      </c>
      <c r="E221" s="260">
        <v>1600</v>
      </c>
      <c r="F221" s="263">
        <v>1</v>
      </c>
      <c r="G221" s="256">
        <f t="shared" si="6"/>
        <v>1600</v>
      </c>
      <c r="H221" s="263">
        <v>1</v>
      </c>
      <c r="I221" s="256">
        <f t="shared" si="7"/>
        <v>1600</v>
      </c>
      <c r="J221" s="85"/>
    </row>
    <row r="222" spans="1:10">
      <c r="A222" s="264">
        <v>212</v>
      </c>
      <c r="B222" s="306" t="s">
        <v>1272</v>
      </c>
      <c r="C222" s="262">
        <v>2021</v>
      </c>
      <c r="D222" s="255" t="s">
        <v>1083</v>
      </c>
      <c r="E222" s="260">
        <v>1000</v>
      </c>
      <c r="F222" s="263">
        <v>1</v>
      </c>
      <c r="G222" s="256">
        <f t="shared" si="6"/>
        <v>1000</v>
      </c>
      <c r="H222" s="263">
        <v>1</v>
      </c>
      <c r="I222" s="256">
        <f t="shared" si="7"/>
        <v>1000</v>
      </c>
      <c r="J222" s="85"/>
    </row>
    <row r="223" spans="1:10">
      <c r="A223" s="264">
        <v>213</v>
      </c>
      <c r="B223" s="306" t="s">
        <v>1273</v>
      </c>
      <c r="C223" s="262">
        <v>2021</v>
      </c>
      <c r="D223" s="255" t="s">
        <v>1083</v>
      </c>
      <c r="E223" s="260">
        <v>8000</v>
      </c>
      <c r="F223" s="263">
        <v>1</v>
      </c>
      <c r="G223" s="256">
        <v>8000</v>
      </c>
      <c r="H223" s="263">
        <v>1</v>
      </c>
      <c r="I223" s="256">
        <f t="shared" si="7"/>
        <v>8000</v>
      </c>
      <c r="J223" s="85"/>
    </row>
    <row r="224" spans="1:10">
      <c r="A224" s="264">
        <v>214</v>
      </c>
      <c r="B224" s="306" t="s">
        <v>1274</v>
      </c>
      <c r="C224" s="262">
        <v>2021</v>
      </c>
      <c r="D224" s="255" t="s">
        <v>1083</v>
      </c>
      <c r="E224" s="260">
        <v>1400</v>
      </c>
      <c r="F224" s="263">
        <v>1</v>
      </c>
      <c r="G224" s="256">
        <v>1400</v>
      </c>
      <c r="H224" s="263">
        <v>1</v>
      </c>
      <c r="I224" s="256">
        <f t="shared" si="7"/>
        <v>1400</v>
      </c>
      <c r="J224" s="85"/>
    </row>
    <row r="225" spans="1:10">
      <c r="A225" s="264">
        <v>215</v>
      </c>
      <c r="B225" s="306" t="s">
        <v>1275</v>
      </c>
      <c r="C225" s="262">
        <v>2021</v>
      </c>
      <c r="D225" s="255" t="s">
        <v>1083</v>
      </c>
      <c r="E225" s="260">
        <v>600</v>
      </c>
      <c r="F225" s="263">
        <v>1</v>
      </c>
      <c r="G225" s="256">
        <v>600</v>
      </c>
      <c r="H225" s="263">
        <v>1</v>
      </c>
      <c r="I225" s="256">
        <f t="shared" si="7"/>
        <v>600</v>
      </c>
      <c r="J225" s="85"/>
    </row>
    <row r="226" spans="1:10">
      <c r="A226" s="264">
        <v>216</v>
      </c>
      <c r="B226" s="306" t="s">
        <v>1276</v>
      </c>
      <c r="C226" s="262">
        <v>2021</v>
      </c>
      <c r="D226" s="255" t="s">
        <v>1196</v>
      </c>
      <c r="E226" s="260">
        <v>1800</v>
      </c>
      <c r="F226" s="263">
        <v>1</v>
      </c>
      <c r="G226" s="256">
        <v>1800</v>
      </c>
      <c r="H226" s="263">
        <v>1</v>
      </c>
      <c r="I226" s="256">
        <f t="shared" si="7"/>
        <v>1800</v>
      </c>
      <c r="J226" s="85"/>
    </row>
    <row r="227" spans="1:10">
      <c r="A227" s="264">
        <v>217</v>
      </c>
      <c r="B227" s="306" t="s">
        <v>1277</v>
      </c>
      <c r="C227" s="262">
        <v>2021</v>
      </c>
      <c r="D227" s="255" t="s">
        <v>1196</v>
      </c>
      <c r="E227" s="260">
        <v>450</v>
      </c>
      <c r="F227" s="263">
        <v>30</v>
      </c>
      <c r="G227" s="256">
        <v>13500</v>
      </c>
      <c r="H227" s="263">
        <v>30</v>
      </c>
      <c r="I227" s="256">
        <f t="shared" si="7"/>
        <v>13500</v>
      </c>
      <c r="J227" s="85"/>
    </row>
    <row r="228" spans="1:10">
      <c r="A228" s="264">
        <v>218</v>
      </c>
      <c r="B228" s="306" t="s">
        <v>1278</v>
      </c>
      <c r="C228" s="262">
        <v>2021</v>
      </c>
      <c r="D228" s="255" t="s">
        <v>1196</v>
      </c>
      <c r="E228" s="260">
        <v>450</v>
      </c>
      <c r="F228" s="263">
        <v>30</v>
      </c>
      <c r="G228" s="256">
        <v>13500</v>
      </c>
      <c r="H228" s="263">
        <v>30</v>
      </c>
      <c r="I228" s="256">
        <f t="shared" si="7"/>
        <v>13500</v>
      </c>
      <c r="J228" s="85"/>
    </row>
    <row r="229" spans="1:10">
      <c r="A229" s="264">
        <v>219</v>
      </c>
      <c r="B229" s="306" t="s">
        <v>1279</v>
      </c>
      <c r="C229" s="262">
        <v>2021</v>
      </c>
      <c r="D229" s="255" t="s">
        <v>1083</v>
      </c>
      <c r="E229" s="260">
        <v>368</v>
      </c>
      <c r="F229" s="263">
        <v>30</v>
      </c>
      <c r="G229" s="256">
        <v>11040</v>
      </c>
      <c r="H229" s="263">
        <v>30</v>
      </c>
      <c r="I229" s="256">
        <f t="shared" si="7"/>
        <v>11040</v>
      </c>
      <c r="J229" s="85"/>
    </row>
    <row r="230" spans="1:10">
      <c r="A230" s="264">
        <v>220</v>
      </c>
      <c r="B230" s="306" t="s">
        <v>1280</v>
      </c>
      <c r="C230" s="262">
        <v>2021</v>
      </c>
      <c r="D230" s="255" t="s">
        <v>1083</v>
      </c>
      <c r="E230" s="260">
        <v>200</v>
      </c>
      <c r="F230" s="263">
        <v>30</v>
      </c>
      <c r="G230" s="256">
        <v>6000</v>
      </c>
      <c r="H230" s="263">
        <v>30</v>
      </c>
      <c r="I230" s="256">
        <f t="shared" si="7"/>
        <v>6000</v>
      </c>
      <c r="J230" s="85"/>
    </row>
    <row r="231" spans="1:10">
      <c r="A231" s="264">
        <v>221</v>
      </c>
      <c r="B231" s="306" t="s">
        <v>1281</v>
      </c>
      <c r="C231" s="262">
        <v>2021</v>
      </c>
      <c r="D231" s="255" t="s">
        <v>1083</v>
      </c>
      <c r="E231" s="260">
        <v>275</v>
      </c>
      <c r="F231" s="263">
        <v>30</v>
      </c>
      <c r="G231" s="256">
        <v>8250</v>
      </c>
      <c r="H231" s="263">
        <v>30</v>
      </c>
      <c r="I231" s="256">
        <f t="shared" si="7"/>
        <v>8250</v>
      </c>
      <c r="J231" s="85"/>
    </row>
    <row r="232" spans="1:10">
      <c r="A232" s="264">
        <v>222</v>
      </c>
      <c r="B232" s="306" t="s">
        <v>1282</v>
      </c>
      <c r="C232" s="262">
        <v>2021</v>
      </c>
      <c r="D232" s="255" t="s">
        <v>1083</v>
      </c>
      <c r="E232" s="260">
        <v>450</v>
      </c>
      <c r="F232" s="263">
        <v>30</v>
      </c>
      <c r="G232" s="256">
        <v>13500</v>
      </c>
      <c r="H232" s="263">
        <v>30</v>
      </c>
      <c r="I232" s="256">
        <f t="shared" si="7"/>
        <v>13500</v>
      </c>
      <c r="J232" s="85"/>
    </row>
    <row r="233" spans="1:10">
      <c r="A233" s="264">
        <v>223</v>
      </c>
      <c r="B233" s="306" t="s">
        <v>1283</v>
      </c>
      <c r="C233" s="262">
        <v>2021</v>
      </c>
      <c r="D233" s="255" t="s">
        <v>1083</v>
      </c>
      <c r="E233" s="260">
        <v>200</v>
      </c>
      <c r="F233" s="263">
        <v>3</v>
      </c>
      <c r="G233" s="256">
        <v>600</v>
      </c>
      <c r="H233" s="263">
        <v>3</v>
      </c>
      <c r="I233" s="256">
        <f t="shared" si="7"/>
        <v>600</v>
      </c>
      <c r="J233" s="85"/>
    </row>
    <row r="234" spans="1:10">
      <c r="A234" s="264">
        <v>224</v>
      </c>
      <c r="B234" s="306" t="s">
        <v>1284</v>
      </c>
      <c r="C234" s="262">
        <v>2021</v>
      </c>
      <c r="D234" s="255" t="s">
        <v>1083</v>
      </c>
      <c r="E234" s="260">
        <v>6800</v>
      </c>
      <c r="F234" s="263">
        <v>1</v>
      </c>
      <c r="G234" s="256">
        <v>6800</v>
      </c>
      <c r="H234" s="263">
        <v>1</v>
      </c>
      <c r="I234" s="256">
        <v>6800</v>
      </c>
      <c r="J234" s="85"/>
    </row>
    <row r="235" spans="1:10">
      <c r="A235" s="264">
        <v>225</v>
      </c>
      <c r="B235" s="306" t="s">
        <v>1285</v>
      </c>
      <c r="C235" s="262">
        <v>2021</v>
      </c>
      <c r="D235" s="255" t="s">
        <v>1196</v>
      </c>
      <c r="E235" s="260">
        <v>1300</v>
      </c>
      <c r="F235" s="263">
        <v>1</v>
      </c>
      <c r="G235" s="256">
        <v>1300</v>
      </c>
      <c r="H235" s="263">
        <v>1</v>
      </c>
      <c r="I235" s="256">
        <v>1300</v>
      </c>
      <c r="J235" s="85"/>
    </row>
    <row r="236" spans="1:10">
      <c r="A236" s="264">
        <v>226</v>
      </c>
      <c r="B236" s="306" t="s">
        <v>1286</v>
      </c>
      <c r="C236" s="262">
        <v>2021</v>
      </c>
      <c r="D236" s="255" t="s">
        <v>1196</v>
      </c>
      <c r="E236" s="260">
        <v>2100</v>
      </c>
      <c r="F236" s="263">
        <v>1</v>
      </c>
      <c r="G236" s="256">
        <v>2100</v>
      </c>
      <c r="H236" s="263">
        <v>1</v>
      </c>
      <c r="I236" s="256">
        <v>2100</v>
      </c>
      <c r="J236" s="85"/>
    </row>
    <row r="237" spans="1:10">
      <c r="A237" s="264">
        <v>227</v>
      </c>
      <c r="B237" s="306" t="s">
        <v>1287</v>
      </c>
      <c r="C237" s="262">
        <v>2021</v>
      </c>
      <c r="D237" s="255" t="s">
        <v>1196</v>
      </c>
      <c r="E237" s="260">
        <v>400</v>
      </c>
      <c r="F237" s="263">
        <v>30</v>
      </c>
      <c r="G237" s="256">
        <v>12000</v>
      </c>
      <c r="H237" s="263">
        <v>30</v>
      </c>
      <c r="I237" s="256">
        <v>12000</v>
      </c>
      <c r="J237" s="85"/>
    </row>
    <row r="238" spans="1:10">
      <c r="A238" s="264">
        <v>228</v>
      </c>
      <c r="B238" s="306" t="s">
        <v>1288</v>
      </c>
      <c r="C238" s="262">
        <v>2021</v>
      </c>
      <c r="D238" s="255" t="s">
        <v>1196</v>
      </c>
      <c r="E238" s="260">
        <v>3000</v>
      </c>
      <c r="F238" s="263">
        <v>1</v>
      </c>
      <c r="G238" s="256">
        <v>3000</v>
      </c>
      <c r="H238" s="263">
        <v>1</v>
      </c>
      <c r="I238" s="256">
        <v>3000</v>
      </c>
      <c r="J238" s="85"/>
    </row>
    <row r="239" spans="1:10">
      <c r="A239" s="264">
        <v>229</v>
      </c>
      <c r="B239" s="306" t="s">
        <v>1289</v>
      </c>
      <c r="C239" s="262">
        <v>2021</v>
      </c>
      <c r="D239" s="255" t="s">
        <v>1196</v>
      </c>
      <c r="E239" s="260">
        <v>2200</v>
      </c>
      <c r="F239" s="263">
        <v>1</v>
      </c>
      <c r="G239" s="256">
        <v>2200</v>
      </c>
      <c r="H239" s="263">
        <v>1</v>
      </c>
      <c r="I239" s="256">
        <v>2200</v>
      </c>
      <c r="J239" s="85"/>
    </row>
    <row r="240" spans="1:10">
      <c r="A240" s="264">
        <v>230</v>
      </c>
      <c r="B240" s="306" t="s">
        <v>1290</v>
      </c>
      <c r="C240" s="262">
        <v>2021</v>
      </c>
      <c r="D240" s="255" t="s">
        <v>1196</v>
      </c>
      <c r="E240" s="260">
        <v>7000</v>
      </c>
      <c r="F240" s="263">
        <v>1</v>
      </c>
      <c r="G240" s="256">
        <v>7000</v>
      </c>
      <c r="H240" s="263">
        <v>1</v>
      </c>
      <c r="I240" s="256">
        <v>7000</v>
      </c>
      <c r="J240" s="85"/>
    </row>
    <row r="241" spans="1:10">
      <c r="A241" s="264">
        <v>231</v>
      </c>
      <c r="B241" s="306" t="s">
        <v>1291</v>
      </c>
      <c r="C241" s="262">
        <v>2022</v>
      </c>
      <c r="D241" s="255" t="s">
        <v>1196</v>
      </c>
      <c r="E241" s="260">
        <v>60000</v>
      </c>
      <c r="F241" s="263">
        <v>1</v>
      </c>
      <c r="G241" s="256">
        <v>60000</v>
      </c>
      <c r="H241" s="263">
        <v>1</v>
      </c>
      <c r="I241" s="256">
        <v>60000</v>
      </c>
      <c r="J241" s="85"/>
    </row>
    <row r="242" spans="1:10">
      <c r="A242" s="264">
        <v>232</v>
      </c>
      <c r="B242" s="306" t="s">
        <v>1292</v>
      </c>
      <c r="C242" s="262">
        <v>2022</v>
      </c>
      <c r="D242" s="255" t="s">
        <v>1196</v>
      </c>
      <c r="E242" s="260">
        <v>110000</v>
      </c>
      <c r="F242" s="263">
        <v>1</v>
      </c>
      <c r="G242" s="256">
        <v>110000</v>
      </c>
      <c r="H242" s="263">
        <v>1</v>
      </c>
      <c r="I242" s="256">
        <v>110000</v>
      </c>
      <c r="J242" s="85"/>
    </row>
    <row r="243" spans="1:10">
      <c r="A243" s="264">
        <v>233</v>
      </c>
      <c r="B243" s="306" t="s">
        <v>1293</v>
      </c>
      <c r="C243" s="262">
        <v>2022</v>
      </c>
      <c r="D243" s="255" t="s">
        <v>1196</v>
      </c>
      <c r="E243" s="260">
        <v>55000</v>
      </c>
      <c r="F243" s="263">
        <v>1</v>
      </c>
      <c r="G243" s="256">
        <v>55000</v>
      </c>
      <c r="H243" s="263">
        <v>1</v>
      </c>
      <c r="I243" s="256">
        <v>55000</v>
      </c>
      <c r="J243" s="85"/>
    </row>
    <row r="244" spans="1:10">
      <c r="A244" s="264">
        <v>234</v>
      </c>
      <c r="B244" s="306" t="s">
        <v>1294</v>
      </c>
      <c r="C244" s="262">
        <v>2022</v>
      </c>
      <c r="D244" s="255" t="s">
        <v>1295</v>
      </c>
      <c r="E244" s="260">
        <v>58000</v>
      </c>
      <c r="F244" s="263">
        <v>1</v>
      </c>
      <c r="G244" s="256">
        <v>58000</v>
      </c>
      <c r="H244" s="263">
        <v>1</v>
      </c>
      <c r="I244" s="256">
        <v>58000</v>
      </c>
      <c r="J244" s="85"/>
    </row>
    <row r="245" spans="1:10">
      <c r="A245" s="264">
        <v>235</v>
      </c>
      <c r="B245" s="306" t="s">
        <v>1296</v>
      </c>
      <c r="C245" s="262">
        <v>2022</v>
      </c>
      <c r="D245" s="255" t="s">
        <v>1196</v>
      </c>
      <c r="E245" s="260">
        <v>7000</v>
      </c>
      <c r="F245" s="263">
        <v>1</v>
      </c>
      <c r="G245" s="256">
        <v>7000</v>
      </c>
      <c r="H245" s="263">
        <v>1</v>
      </c>
      <c r="I245" s="256">
        <v>7000</v>
      </c>
      <c r="J245" s="85"/>
    </row>
    <row r="246" spans="1:10">
      <c r="A246" s="264">
        <v>236</v>
      </c>
      <c r="B246" s="306" t="s">
        <v>1297</v>
      </c>
      <c r="C246" s="262">
        <v>2022</v>
      </c>
      <c r="D246" s="255" t="s">
        <v>1196</v>
      </c>
      <c r="E246" s="260">
        <v>60000</v>
      </c>
      <c r="F246" s="263">
        <v>1</v>
      </c>
      <c r="G246" s="256">
        <v>60000</v>
      </c>
      <c r="H246" s="263">
        <v>1</v>
      </c>
      <c r="I246" s="256">
        <v>60000</v>
      </c>
      <c r="J246" s="85"/>
    </row>
    <row r="247" spans="1:10">
      <c r="A247" s="264">
        <v>237</v>
      </c>
      <c r="B247" s="306" t="s">
        <v>1298</v>
      </c>
      <c r="C247" s="262">
        <v>2022</v>
      </c>
      <c r="D247" s="255" t="s">
        <v>1196</v>
      </c>
      <c r="E247" s="260">
        <v>94000</v>
      </c>
      <c r="F247" s="263">
        <v>2</v>
      </c>
      <c r="G247" s="256">
        <v>188000</v>
      </c>
      <c r="H247" s="263">
        <v>2</v>
      </c>
      <c r="I247" s="256">
        <v>188000</v>
      </c>
      <c r="J247" s="85"/>
    </row>
    <row r="248" spans="1:10">
      <c r="A248" s="264">
        <v>238</v>
      </c>
      <c r="B248" s="306" t="s">
        <v>740</v>
      </c>
      <c r="C248" s="262">
        <v>2022</v>
      </c>
      <c r="D248" s="255" t="s">
        <v>1196</v>
      </c>
      <c r="E248" s="260">
        <v>4286</v>
      </c>
      <c r="F248" s="263">
        <v>30</v>
      </c>
      <c r="G248" s="256">
        <v>128580</v>
      </c>
      <c r="H248" s="263">
        <v>30</v>
      </c>
      <c r="I248" s="256">
        <v>128580</v>
      </c>
      <c r="J248" s="85"/>
    </row>
    <row r="249" spans="1:10">
      <c r="A249" s="264">
        <v>239</v>
      </c>
      <c r="B249" s="306" t="s">
        <v>1299</v>
      </c>
      <c r="C249" s="262">
        <v>2022</v>
      </c>
      <c r="D249" s="255" t="s">
        <v>1196</v>
      </c>
      <c r="E249" s="260">
        <v>230000</v>
      </c>
      <c r="F249" s="263">
        <v>1</v>
      </c>
      <c r="G249" s="256">
        <v>230000</v>
      </c>
      <c r="H249" s="263">
        <v>1</v>
      </c>
      <c r="I249" s="256">
        <v>230000</v>
      </c>
      <c r="J249" s="85"/>
    </row>
    <row r="250" spans="1:10">
      <c r="A250" s="264">
        <v>240</v>
      </c>
      <c r="B250" s="306" t="s">
        <v>1300</v>
      </c>
      <c r="C250" s="262">
        <v>2022</v>
      </c>
      <c r="D250" s="255" t="s">
        <v>1196</v>
      </c>
      <c r="E250" s="260">
        <v>15000</v>
      </c>
      <c r="F250" s="263">
        <v>1</v>
      </c>
      <c r="G250" s="256">
        <v>15000</v>
      </c>
      <c r="H250" s="263">
        <v>1</v>
      </c>
      <c r="I250" s="256">
        <v>15000</v>
      </c>
      <c r="J250" s="85"/>
    </row>
    <row r="251" spans="1:10">
      <c r="A251" s="264">
        <v>241</v>
      </c>
      <c r="B251" s="306" t="s">
        <v>1301</v>
      </c>
      <c r="C251" s="262">
        <v>2022</v>
      </c>
      <c r="D251" s="255" t="s">
        <v>1196</v>
      </c>
      <c r="E251" s="260">
        <v>9300</v>
      </c>
      <c r="F251" s="263">
        <v>3</v>
      </c>
      <c r="G251" s="256">
        <v>27900</v>
      </c>
      <c r="H251" s="263">
        <v>3</v>
      </c>
      <c r="I251" s="256">
        <v>27900</v>
      </c>
      <c r="J251" s="85"/>
    </row>
    <row r="252" spans="1:10">
      <c r="A252" s="264">
        <v>242</v>
      </c>
      <c r="B252" s="306" t="s">
        <v>1302</v>
      </c>
      <c r="C252" s="262">
        <v>2022</v>
      </c>
      <c r="D252" s="255" t="s">
        <v>1196</v>
      </c>
      <c r="E252" s="260">
        <v>1400</v>
      </c>
      <c r="F252" s="263">
        <v>1</v>
      </c>
      <c r="G252" s="256">
        <v>1400</v>
      </c>
      <c r="H252" s="263">
        <v>1</v>
      </c>
      <c r="I252" s="256">
        <v>1400</v>
      </c>
      <c r="J252" s="85"/>
    </row>
    <row r="253" spans="1:10">
      <c r="A253" s="264">
        <v>243</v>
      </c>
      <c r="B253" s="306" t="s">
        <v>1303</v>
      </c>
      <c r="C253" s="262">
        <v>2022</v>
      </c>
      <c r="D253" s="255" t="s">
        <v>1196</v>
      </c>
      <c r="E253" s="260">
        <v>850</v>
      </c>
      <c r="F253" s="263">
        <v>1</v>
      </c>
      <c r="G253" s="256">
        <v>850</v>
      </c>
      <c r="H253" s="263">
        <v>1</v>
      </c>
      <c r="I253" s="256">
        <v>850</v>
      </c>
      <c r="J253" s="85"/>
    </row>
    <row r="254" spans="1:10">
      <c r="A254" s="264">
        <v>244</v>
      </c>
      <c r="B254" s="306" t="s">
        <v>924</v>
      </c>
      <c r="C254" s="262">
        <v>2022</v>
      </c>
      <c r="D254" s="255" t="s">
        <v>1196</v>
      </c>
      <c r="E254" s="260">
        <v>450</v>
      </c>
      <c r="F254" s="263">
        <v>90</v>
      </c>
      <c r="G254" s="256">
        <v>40500</v>
      </c>
      <c r="H254" s="263">
        <v>90</v>
      </c>
      <c r="I254" s="256">
        <v>40500</v>
      </c>
      <c r="J254" s="85"/>
    </row>
    <row r="255" spans="1:10">
      <c r="A255" s="264">
        <v>245</v>
      </c>
      <c r="B255" s="306" t="s">
        <v>1304</v>
      </c>
      <c r="C255" s="262">
        <v>2022</v>
      </c>
      <c r="D255" s="255" t="s">
        <v>1196</v>
      </c>
      <c r="E255" s="260">
        <v>1600</v>
      </c>
      <c r="F255" s="263">
        <v>2</v>
      </c>
      <c r="G255" s="256">
        <v>3200</v>
      </c>
      <c r="H255" s="263">
        <v>2</v>
      </c>
      <c r="I255" s="256">
        <v>3200</v>
      </c>
      <c r="J255" s="85"/>
    </row>
    <row r="256" spans="1:10">
      <c r="A256" s="264">
        <v>246</v>
      </c>
      <c r="B256" s="306" t="s">
        <v>1305</v>
      </c>
      <c r="C256" s="262">
        <v>2022</v>
      </c>
      <c r="D256" s="255" t="s">
        <v>1196</v>
      </c>
      <c r="E256" s="260">
        <v>1400</v>
      </c>
      <c r="F256" s="263">
        <v>3</v>
      </c>
      <c r="G256" s="256">
        <v>4200</v>
      </c>
      <c r="H256" s="263">
        <v>3</v>
      </c>
      <c r="I256" s="256">
        <v>4200</v>
      </c>
      <c r="J256" s="85"/>
    </row>
    <row r="257" spans="1:10">
      <c r="A257" s="264">
        <v>247</v>
      </c>
      <c r="B257" s="306" t="s">
        <v>1306</v>
      </c>
      <c r="C257" s="262">
        <v>2022</v>
      </c>
      <c r="D257" s="255" t="s">
        <v>1196</v>
      </c>
      <c r="E257" s="260">
        <v>2300</v>
      </c>
      <c r="F257" s="263">
        <v>1</v>
      </c>
      <c r="G257" s="256">
        <v>2300</v>
      </c>
      <c r="H257" s="263">
        <v>1</v>
      </c>
      <c r="I257" s="256">
        <v>2300</v>
      </c>
      <c r="J257" s="85"/>
    </row>
    <row r="258" spans="1:10">
      <c r="A258" s="264">
        <v>248</v>
      </c>
      <c r="B258" s="306" t="s">
        <v>1307</v>
      </c>
      <c r="C258" s="262">
        <v>2022</v>
      </c>
      <c r="D258" s="255" t="s">
        <v>1196</v>
      </c>
      <c r="E258" s="260">
        <v>29280</v>
      </c>
      <c r="F258" s="263">
        <v>1</v>
      </c>
      <c r="G258" s="256">
        <v>29280</v>
      </c>
      <c r="H258" s="263">
        <v>1</v>
      </c>
      <c r="I258" s="256">
        <v>29280</v>
      </c>
      <c r="J258" s="85"/>
    </row>
    <row r="259" spans="1:10">
      <c r="A259" s="264">
        <v>249</v>
      </c>
      <c r="B259" s="306" t="s">
        <v>1308</v>
      </c>
      <c r="C259" s="262">
        <v>2023</v>
      </c>
      <c r="D259" s="255" t="s">
        <v>12</v>
      </c>
      <c r="E259" s="260">
        <v>54000</v>
      </c>
      <c r="F259" s="263">
        <v>1</v>
      </c>
      <c r="G259" s="256">
        <v>54000</v>
      </c>
      <c r="H259" s="263">
        <v>1</v>
      </c>
      <c r="I259" s="256">
        <v>54000</v>
      </c>
      <c r="J259" s="85"/>
    </row>
    <row r="260" spans="1:10" ht="28.5">
      <c r="A260" s="264">
        <v>250</v>
      </c>
      <c r="B260" s="1105" t="s">
        <v>1309</v>
      </c>
      <c r="C260" s="262">
        <v>2023</v>
      </c>
      <c r="D260" s="255" t="s">
        <v>12</v>
      </c>
      <c r="E260" s="260">
        <v>52000</v>
      </c>
      <c r="F260" s="263">
        <v>1</v>
      </c>
      <c r="G260" s="256">
        <v>52000</v>
      </c>
      <c r="H260" s="263">
        <v>1</v>
      </c>
      <c r="I260" s="256">
        <v>52000</v>
      </c>
      <c r="J260" s="85"/>
    </row>
    <row r="261" spans="1:10" ht="28.5">
      <c r="A261" s="264">
        <v>251</v>
      </c>
      <c r="B261" s="1105" t="s">
        <v>1310</v>
      </c>
      <c r="C261" s="262">
        <v>2023</v>
      </c>
      <c r="D261" s="255" t="s">
        <v>12</v>
      </c>
      <c r="E261" s="260">
        <v>55000</v>
      </c>
      <c r="F261" s="263">
        <v>2</v>
      </c>
      <c r="G261" s="256">
        <v>110000</v>
      </c>
      <c r="H261" s="263">
        <v>2</v>
      </c>
      <c r="I261" s="256">
        <v>110000</v>
      </c>
      <c r="J261" s="85"/>
    </row>
    <row r="262" spans="1:10" ht="28.5">
      <c r="A262" s="264">
        <v>252</v>
      </c>
      <c r="B262" s="1105" t="s">
        <v>1311</v>
      </c>
      <c r="C262" s="262">
        <v>2023</v>
      </c>
      <c r="D262" s="255" t="s">
        <v>12</v>
      </c>
      <c r="E262" s="260">
        <v>27000</v>
      </c>
      <c r="F262" s="263">
        <v>2</v>
      </c>
      <c r="G262" s="256">
        <v>54000</v>
      </c>
      <c r="H262" s="263">
        <v>2</v>
      </c>
      <c r="I262" s="256">
        <v>54000</v>
      </c>
      <c r="J262" s="85"/>
    </row>
    <row r="263" spans="1:10">
      <c r="A263" s="264">
        <v>253</v>
      </c>
      <c r="B263" s="306" t="s">
        <v>1312</v>
      </c>
      <c r="C263" s="262">
        <v>2023</v>
      </c>
      <c r="D263" s="255" t="s">
        <v>12</v>
      </c>
      <c r="E263" s="260">
        <v>14000</v>
      </c>
      <c r="F263" s="263">
        <v>1</v>
      </c>
      <c r="G263" s="256">
        <v>14000</v>
      </c>
      <c r="H263" s="263">
        <v>1</v>
      </c>
      <c r="I263" s="256">
        <v>14000</v>
      </c>
      <c r="J263" s="85"/>
    </row>
    <row r="264" spans="1:10">
      <c r="A264" s="264">
        <v>254</v>
      </c>
      <c r="B264" s="306" t="s">
        <v>1313</v>
      </c>
      <c r="C264" s="262">
        <v>2023</v>
      </c>
      <c r="D264" s="255" t="s">
        <v>12</v>
      </c>
      <c r="E264" s="260">
        <v>8000</v>
      </c>
      <c r="F264" s="263">
        <v>9</v>
      </c>
      <c r="G264" s="256">
        <v>72000</v>
      </c>
      <c r="H264" s="263">
        <v>9</v>
      </c>
      <c r="I264" s="256">
        <v>72000</v>
      </c>
      <c r="J264" s="85"/>
    </row>
    <row r="265" spans="1:10">
      <c r="A265" s="264">
        <v>255</v>
      </c>
      <c r="B265" s="306" t="s">
        <v>1314</v>
      </c>
      <c r="C265" s="262">
        <v>2023</v>
      </c>
      <c r="D265" s="255" t="s">
        <v>12</v>
      </c>
      <c r="E265" s="260">
        <v>1500</v>
      </c>
      <c r="F265" s="263">
        <v>5</v>
      </c>
      <c r="G265" s="256">
        <v>7500</v>
      </c>
      <c r="H265" s="263">
        <v>5</v>
      </c>
      <c r="I265" s="256">
        <v>7500</v>
      </c>
      <c r="J265" s="85"/>
    </row>
    <row r="266" spans="1:10">
      <c r="A266" s="264">
        <v>256</v>
      </c>
      <c r="B266" s="306" t="s">
        <v>1315</v>
      </c>
      <c r="C266" s="262">
        <v>2023</v>
      </c>
      <c r="D266" s="255" t="s">
        <v>12</v>
      </c>
      <c r="E266" s="260">
        <v>19000</v>
      </c>
      <c r="F266" s="263">
        <v>2</v>
      </c>
      <c r="G266" s="256">
        <f>F266*E266</f>
        <v>38000</v>
      </c>
      <c r="H266" s="263">
        <v>2</v>
      </c>
      <c r="I266" s="256">
        <f>H266*E266</f>
        <v>38000</v>
      </c>
      <c r="J266" s="85"/>
    </row>
    <row r="267" spans="1:10">
      <c r="A267" s="264">
        <v>257</v>
      </c>
      <c r="B267" s="306" t="s">
        <v>736</v>
      </c>
      <c r="C267" s="262">
        <v>2023</v>
      </c>
      <c r="D267" s="255" t="s">
        <v>12</v>
      </c>
      <c r="E267" s="260">
        <v>50000</v>
      </c>
      <c r="F267" s="263">
        <v>2</v>
      </c>
      <c r="G267" s="256">
        <f>F267*E267</f>
        <v>100000</v>
      </c>
      <c r="H267" s="263">
        <v>2</v>
      </c>
      <c r="I267" s="256">
        <f>H267*E267</f>
        <v>100000</v>
      </c>
      <c r="J267" s="85"/>
    </row>
    <row r="268" spans="1:10">
      <c r="A268" s="264">
        <v>258</v>
      </c>
      <c r="B268" s="306" t="s">
        <v>1316</v>
      </c>
      <c r="C268" s="262">
        <v>2023</v>
      </c>
      <c r="D268" s="255" t="s">
        <v>12</v>
      </c>
      <c r="E268" s="260">
        <v>60000</v>
      </c>
      <c r="F268" s="263">
        <v>2</v>
      </c>
      <c r="G268" s="256">
        <f>F268*E268</f>
        <v>120000</v>
      </c>
      <c r="H268" s="263">
        <v>2</v>
      </c>
      <c r="I268" s="256">
        <f>H268*E268</f>
        <v>120000</v>
      </c>
      <c r="J268" s="85"/>
    </row>
    <row r="269" spans="1:10">
      <c r="A269" s="264">
        <v>259</v>
      </c>
      <c r="B269" s="306" t="s">
        <v>1317</v>
      </c>
      <c r="C269" s="262">
        <v>2023</v>
      </c>
      <c r="D269" s="255" t="s">
        <v>12</v>
      </c>
      <c r="E269" s="260">
        <v>600</v>
      </c>
      <c r="F269" s="263">
        <v>3</v>
      </c>
      <c r="G269" s="256">
        <v>1800</v>
      </c>
      <c r="H269" s="263">
        <v>3</v>
      </c>
      <c r="I269" s="256">
        <f>E269*F269</f>
        <v>1800</v>
      </c>
      <c r="J269" s="85"/>
    </row>
    <row r="270" spans="1:10">
      <c r="A270" s="264">
        <v>260</v>
      </c>
      <c r="B270" s="306" t="s">
        <v>1318</v>
      </c>
      <c r="C270" s="262">
        <v>2023</v>
      </c>
      <c r="D270" s="255" t="s">
        <v>12</v>
      </c>
      <c r="E270" s="260">
        <v>1500</v>
      </c>
      <c r="F270" s="263">
        <v>1</v>
      </c>
      <c r="G270" s="256">
        <f>E270*F270</f>
        <v>1500</v>
      </c>
      <c r="H270" s="263">
        <v>1</v>
      </c>
      <c r="I270" s="256">
        <f>H270*E270</f>
        <v>1500</v>
      </c>
      <c r="J270" s="85"/>
    </row>
    <row r="271" spans="1:10">
      <c r="A271" s="264">
        <v>261</v>
      </c>
      <c r="B271" s="306" t="s">
        <v>1319</v>
      </c>
      <c r="C271" s="262">
        <v>2023</v>
      </c>
      <c r="D271" s="255" t="s">
        <v>12</v>
      </c>
      <c r="E271" s="260">
        <v>1300</v>
      </c>
      <c r="F271" s="263">
        <v>2</v>
      </c>
      <c r="G271" s="256">
        <f t="shared" ref="G271:G289" si="8">E271*F271</f>
        <v>2600</v>
      </c>
      <c r="H271" s="263">
        <v>2</v>
      </c>
      <c r="I271" s="256">
        <f t="shared" ref="I271:I289" si="9">H271*E271</f>
        <v>2600</v>
      </c>
      <c r="J271" s="85"/>
    </row>
    <row r="272" spans="1:10">
      <c r="A272" s="264">
        <v>262</v>
      </c>
      <c r="B272" s="306" t="s">
        <v>1320</v>
      </c>
      <c r="C272" s="262">
        <v>2023</v>
      </c>
      <c r="D272" s="255" t="s">
        <v>12</v>
      </c>
      <c r="E272" s="260">
        <v>1200</v>
      </c>
      <c r="F272" s="263">
        <v>1</v>
      </c>
      <c r="G272" s="256">
        <f t="shared" si="8"/>
        <v>1200</v>
      </c>
      <c r="H272" s="263">
        <v>1</v>
      </c>
      <c r="I272" s="256">
        <f t="shared" si="9"/>
        <v>1200</v>
      </c>
      <c r="J272" s="85"/>
    </row>
    <row r="273" spans="1:10">
      <c r="A273" s="264">
        <v>263</v>
      </c>
      <c r="B273" s="306" t="s">
        <v>1321</v>
      </c>
      <c r="C273" s="262">
        <v>2023</v>
      </c>
      <c r="D273" s="255" t="s">
        <v>12</v>
      </c>
      <c r="E273" s="260">
        <v>2200</v>
      </c>
      <c r="F273" s="263">
        <v>1</v>
      </c>
      <c r="G273" s="256">
        <f t="shared" si="8"/>
        <v>2200</v>
      </c>
      <c r="H273" s="263">
        <v>1</v>
      </c>
      <c r="I273" s="256">
        <f t="shared" si="9"/>
        <v>2200</v>
      </c>
      <c r="J273" s="85"/>
    </row>
    <row r="274" spans="1:10">
      <c r="A274" s="264">
        <v>264</v>
      </c>
      <c r="B274" s="306" t="s">
        <v>910</v>
      </c>
      <c r="C274" s="262">
        <v>2023</v>
      </c>
      <c r="D274" s="255" t="s">
        <v>12</v>
      </c>
      <c r="E274" s="260">
        <v>750</v>
      </c>
      <c r="F274" s="263">
        <v>1</v>
      </c>
      <c r="G274" s="256">
        <f t="shared" si="8"/>
        <v>750</v>
      </c>
      <c r="H274" s="263">
        <v>1</v>
      </c>
      <c r="I274" s="256">
        <f t="shared" si="9"/>
        <v>750</v>
      </c>
      <c r="J274" s="85"/>
    </row>
    <row r="275" spans="1:10">
      <c r="A275" s="264">
        <v>265</v>
      </c>
      <c r="B275" s="306" t="s">
        <v>1322</v>
      </c>
      <c r="C275" s="262">
        <v>2023</v>
      </c>
      <c r="D275" s="255" t="s">
        <v>12</v>
      </c>
      <c r="E275" s="260">
        <v>1950</v>
      </c>
      <c r="F275" s="263">
        <v>5</v>
      </c>
      <c r="G275" s="256">
        <f t="shared" si="8"/>
        <v>9750</v>
      </c>
      <c r="H275" s="263">
        <v>5</v>
      </c>
      <c r="I275" s="256">
        <f t="shared" si="9"/>
        <v>9750</v>
      </c>
      <c r="J275" s="85"/>
    </row>
    <row r="276" spans="1:10">
      <c r="A276" s="264">
        <v>266</v>
      </c>
      <c r="B276" s="306" t="s">
        <v>1323</v>
      </c>
      <c r="C276" s="262">
        <v>2023</v>
      </c>
      <c r="D276" s="255" t="s">
        <v>12</v>
      </c>
      <c r="E276" s="260">
        <v>700</v>
      </c>
      <c r="F276" s="263">
        <v>1</v>
      </c>
      <c r="G276" s="256">
        <f t="shared" si="8"/>
        <v>700</v>
      </c>
      <c r="H276" s="263">
        <v>1</v>
      </c>
      <c r="I276" s="256">
        <f t="shared" si="9"/>
        <v>700</v>
      </c>
      <c r="J276" s="85"/>
    </row>
    <row r="277" spans="1:10">
      <c r="A277" s="264">
        <v>267</v>
      </c>
      <c r="B277" s="306" t="s">
        <v>1324</v>
      </c>
      <c r="C277" s="262">
        <v>2023</v>
      </c>
      <c r="D277" s="255" t="s">
        <v>12</v>
      </c>
      <c r="E277" s="260">
        <v>2400</v>
      </c>
      <c r="F277" s="263">
        <v>1</v>
      </c>
      <c r="G277" s="256">
        <f t="shared" si="8"/>
        <v>2400</v>
      </c>
      <c r="H277" s="263">
        <v>1</v>
      </c>
      <c r="I277" s="256">
        <f t="shared" si="9"/>
        <v>2400</v>
      </c>
      <c r="J277" s="85"/>
    </row>
    <row r="278" spans="1:10">
      <c r="A278" s="264">
        <v>268</v>
      </c>
      <c r="B278" s="306" t="s">
        <v>1325</v>
      </c>
      <c r="C278" s="262">
        <v>2023</v>
      </c>
      <c r="D278" s="255" t="s">
        <v>12</v>
      </c>
      <c r="E278" s="260">
        <v>2750</v>
      </c>
      <c r="F278" s="263">
        <v>3</v>
      </c>
      <c r="G278" s="256">
        <f t="shared" si="8"/>
        <v>8250</v>
      </c>
      <c r="H278" s="263">
        <v>3</v>
      </c>
      <c r="I278" s="256">
        <f t="shared" si="9"/>
        <v>8250</v>
      </c>
      <c r="J278" s="85"/>
    </row>
    <row r="279" spans="1:10">
      <c r="A279" s="264">
        <v>269</v>
      </c>
      <c r="B279" s="306" t="s">
        <v>1326</v>
      </c>
      <c r="C279" s="262">
        <v>2023</v>
      </c>
      <c r="D279" s="255" t="s">
        <v>12</v>
      </c>
      <c r="E279" s="260">
        <v>250</v>
      </c>
      <c r="F279" s="263">
        <v>1</v>
      </c>
      <c r="G279" s="256">
        <f t="shared" si="8"/>
        <v>250</v>
      </c>
      <c r="H279" s="263">
        <v>1</v>
      </c>
      <c r="I279" s="256">
        <f t="shared" si="9"/>
        <v>250</v>
      </c>
      <c r="J279" s="85"/>
    </row>
    <row r="280" spans="1:10">
      <c r="A280" s="264">
        <v>270</v>
      </c>
      <c r="B280" s="306" t="s">
        <v>1327</v>
      </c>
      <c r="C280" s="262">
        <v>2023</v>
      </c>
      <c r="D280" s="255" t="s">
        <v>12</v>
      </c>
      <c r="E280" s="260">
        <v>11000</v>
      </c>
      <c r="F280" s="263">
        <v>1</v>
      </c>
      <c r="G280" s="256">
        <f t="shared" si="8"/>
        <v>11000</v>
      </c>
      <c r="H280" s="263">
        <v>1</v>
      </c>
      <c r="I280" s="256">
        <f t="shared" si="9"/>
        <v>11000</v>
      </c>
      <c r="J280" s="85"/>
    </row>
    <row r="281" spans="1:10">
      <c r="A281" s="264">
        <v>271</v>
      </c>
      <c r="B281" s="306" t="s">
        <v>1328</v>
      </c>
      <c r="C281" s="262">
        <v>2023</v>
      </c>
      <c r="D281" s="255" t="s">
        <v>12</v>
      </c>
      <c r="E281" s="260">
        <v>7900</v>
      </c>
      <c r="F281" s="263">
        <v>1</v>
      </c>
      <c r="G281" s="256">
        <f t="shared" si="8"/>
        <v>7900</v>
      </c>
      <c r="H281" s="263">
        <v>1</v>
      </c>
      <c r="I281" s="256">
        <f t="shared" si="9"/>
        <v>7900</v>
      </c>
      <c r="J281" s="85"/>
    </row>
    <row r="282" spans="1:10">
      <c r="A282" s="264">
        <v>272</v>
      </c>
      <c r="B282" s="306" t="s">
        <v>1234</v>
      </c>
      <c r="C282" s="262">
        <v>2023</v>
      </c>
      <c r="D282" s="255" t="s">
        <v>12</v>
      </c>
      <c r="E282" s="260">
        <v>1250</v>
      </c>
      <c r="F282" s="263">
        <v>2</v>
      </c>
      <c r="G282" s="256">
        <f t="shared" si="8"/>
        <v>2500</v>
      </c>
      <c r="H282" s="263">
        <v>2</v>
      </c>
      <c r="I282" s="256">
        <f t="shared" si="9"/>
        <v>2500</v>
      </c>
      <c r="J282" s="85"/>
    </row>
    <row r="283" spans="1:10">
      <c r="A283" s="264">
        <v>273</v>
      </c>
      <c r="B283" s="306" t="s">
        <v>1289</v>
      </c>
      <c r="C283" s="262">
        <v>2023</v>
      </c>
      <c r="D283" s="255" t="s">
        <v>12</v>
      </c>
      <c r="E283" s="260">
        <v>1000</v>
      </c>
      <c r="F283" s="263">
        <v>3</v>
      </c>
      <c r="G283" s="256">
        <f t="shared" si="8"/>
        <v>3000</v>
      </c>
      <c r="H283" s="263">
        <v>3</v>
      </c>
      <c r="I283" s="256">
        <f t="shared" si="9"/>
        <v>3000</v>
      </c>
      <c r="J283" s="85"/>
    </row>
    <row r="284" spans="1:10">
      <c r="A284" s="264">
        <v>274</v>
      </c>
      <c r="B284" s="306" t="s">
        <v>1329</v>
      </c>
      <c r="C284" s="262">
        <v>2023</v>
      </c>
      <c r="D284" s="255" t="s">
        <v>12</v>
      </c>
      <c r="E284" s="260">
        <v>2400</v>
      </c>
      <c r="F284" s="263">
        <v>1</v>
      </c>
      <c r="G284" s="256">
        <f t="shared" si="8"/>
        <v>2400</v>
      </c>
      <c r="H284" s="263">
        <v>1</v>
      </c>
      <c r="I284" s="256">
        <f t="shared" si="9"/>
        <v>2400</v>
      </c>
      <c r="J284" s="85"/>
    </row>
    <row r="285" spans="1:10">
      <c r="A285" s="264">
        <v>275</v>
      </c>
      <c r="B285" s="306" t="s">
        <v>1330</v>
      </c>
      <c r="C285" s="262">
        <v>2023</v>
      </c>
      <c r="D285" s="255" t="s">
        <v>12</v>
      </c>
      <c r="E285" s="260">
        <v>1850</v>
      </c>
      <c r="F285" s="263">
        <v>4</v>
      </c>
      <c r="G285" s="256">
        <f t="shared" si="8"/>
        <v>7400</v>
      </c>
      <c r="H285" s="263">
        <v>4</v>
      </c>
      <c r="I285" s="256">
        <f t="shared" si="9"/>
        <v>7400</v>
      </c>
      <c r="J285" s="85"/>
    </row>
    <row r="286" spans="1:10">
      <c r="A286" s="264">
        <v>276</v>
      </c>
      <c r="B286" s="306" t="s">
        <v>1331</v>
      </c>
      <c r="C286" s="262">
        <v>2023</v>
      </c>
      <c r="D286" s="255" t="s">
        <v>761</v>
      </c>
      <c r="E286" s="260">
        <v>1700</v>
      </c>
      <c r="F286" s="263">
        <v>2</v>
      </c>
      <c r="G286" s="256">
        <f t="shared" si="8"/>
        <v>3400</v>
      </c>
      <c r="H286" s="263">
        <v>2</v>
      </c>
      <c r="I286" s="256">
        <f t="shared" si="9"/>
        <v>3400</v>
      </c>
      <c r="J286" s="85"/>
    </row>
    <row r="287" spans="1:10">
      <c r="A287" s="264">
        <v>277</v>
      </c>
      <c r="B287" s="306" t="s">
        <v>1332</v>
      </c>
      <c r="C287" s="262">
        <v>2023</v>
      </c>
      <c r="D287" s="255" t="s">
        <v>761</v>
      </c>
      <c r="E287" s="260">
        <v>2700</v>
      </c>
      <c r="F287" s="263">
        <v>2</v>
      </c>
      <c r="G287" s="256">
        <f t="shared" si="8"/>
        <v>5400</v>
      </c>
      <c r="H287" s="263">
        <v>2</v>
      </c>
      <c r="I287" s="256">
        <f t="shared" si="9"/>
        <v>5400</v>
      </c>
      <c r="J287" s="85"/>
    </row>
    <row r="288" spans="1:10">
      <c r="A288" s="264">
        <v>278</v>
      </c>
      <c r="B288" s="306" t="s">
        <v>1333</v>
      </c>
      <c r="C288" s="262">
        <v>2023</v>
      </c>
      <c r="D288" s="255" t="s">
        <v>761</v>
      </c>
      <c r="E288" s="260">
        <v>1500</v>
      </c>
      <c r="F288" s="263">
        <v>17</v>
      </c>
      <c r="G288" s="256">
        <f t="shared" si="8"/>
        <v>25500</v>
      </c>
      <c r="H288" s="263">
        <v>17</v>
      </c>
      <c r="I288" s="256">
        <f t="shared" si="9"/>
        <v>25500</v>
      </c>
      <c r="J288" s="85"/>
    </row>
    <row r="289" spans="1:10">
      <c r="A289" s="264">
        <v>279</v>
      </c>
      <c r="B289" s="306" t="s">
        <v>1334</v>
      </c>
      <c r="C289" s="262">
        <v>2023</v>
      </c>
      <c r="D289" s="255" t="s">
        <v>12</v>
      </c>
      <c r="E289" s="260">
        <v>52500</v>
      </c>
      <c r="F289" s="263">
        <v>1</v>
      </c>
      <c r="G289" s="256">
        <f t="shared" si="8"/>
        <v>52500</v>
      </c>
      <c r="H289" s="263">
        <v>1</v>
      </c>
      <c r="I289" s="256">
        <f t="shared" si="9"/>
        <v>52500</v>
      </c>
      <c r="J289" s="85"/>
    </row>
    <row r="290" spans="1:10">
      <c r="A290" s="253"/>
      <c r="B290" s="1364" t="s">
        <v>991</v>
      </c>
      <c r="C290" s="1365"/>
      <c r="D290" s="260"/>
      <c r="E290" s="255"/>
      <c r="F290" s="256">
        <f>SUM(F11:F289)</f>
        <v>2826.2000000000003</v>
      </c>
      <c r="G290" s="265">
        <f>SUM(G11:G289)</f>
        <v>19499877.560000002</v>
      </c>
      <c r="H290" s="256">
        <f>SUM(H11:H289)</f>
        <v>2826.2000000000003</v>
      </c>
      <c r="I290" s="265">
        <f>SUM(I11:I289)</f>
        <v>19499877.560000002</v>
      </c>
      <c r="J290" s="85"/>
    </row>
    <row r="293" spans="1:10" ht="13.5" customHeight="1">
      <c r="C293" s="220" t="s">
        <v>3216</v>
      </c>
      <c r="D293" s="220"/>
      <c r="E293" s="220"/>
      <c r="G293" s="1102"/>
      <c r="H293" s="1102"/>
      <c r="I293" s="1102"/>
      <c r="J293" s="1102"/>
    </row>
    <row r="294" spans="1:10" ht="16.5">
      <c r="A294" s="1347" t="s">
        <v>940</v>
      </c>
      <c r="B294" s="1347" t="s">
        <v>714</v>
      </c>
      <c r="C294" s="1347"/>
      <c r="D294" s="1347"/>
      <c r="E294" s="1347"/>
      <c r="F294" s="1347"/>
      <c r="G294" s="1347"/>
      <c r="H294" s="1347"/>
    </row>
    <row r="296" spans="1:10">
      <c r="A296" s="1366" t="s">
        <v>672</v>
      </c>
      <c r="B296" s="1368" t="s">
        <v>673</v>
      </c>
      <c r="C296" s="1368" t="s">
        <v>5</v>
      </c>
      <c r="D296" s="1366" t="s">
        <v>718</v>
      </c>
      <c r="E296" s="1370" t="s">
        <v>676</v>
      </c>
      <c r="F296" s="1371"/>
      <c r="G296" s="1372" t="s">
        <v>677</v>
      </c>
      <c r="H296" s="1372"/>
    </row>
    <row r="297" spans="1:10" ht="42.75">
      <c r="A297" s="1367"/>
      <c r="B297" s="1369"/>
      <c r="C297" s="1369"/>
      <c r="D297" s="1367"/>
      <c r="E297" s="278" t="s">
        <v>678</v>
      </c>
      <c r="F297" s="279" t="s">
        <v>679</v>
      </c>
      <c r="G297" s="280" t="s">
        <v>719</v>
      </c>
      <c r="H297" s="281" t="s">
        <v>720</v>
      </c>
    </row>
    <row r="298" spans="1:10">
      <c r="A298" s="282">
        <v>1</v>
      </c>
      <c r="B298" s="283" t="s">
        <v>1335</v>
      </c>
      <c r="C298" s="284" t="s">
        <v>942</v>
      </c>
      <c r="D298" s="285">
        <v>620</v>
      </c>
      <c r="E298" s="284">
        <v>10</v>
      </c>
      <c r="F298" s="284">
        <f>D298*E298</f>
        <v>6200</v>
      </c>
      <c r="G298" s="284">
        <v>10</v>
      </c>
      <c r="H298" s="286">
        <f t="shared" ref="H298:H309" si="10">G298*D298</f>
        <v>6200</v>
      </c>
    </row>
    <row r="299" spans="1:10">
      <c r="A299" s="282">
        <v>2</v>
      </c>
      <c r="B299" s="283" t="s">
        <v>1336</v>
      </c>
      <c r="C299" s="284" t="s">
        <v>942</v>
      </c>
      <c r="D299" s="285">
        <v>396</v>
      </c>
      <c r="E299" s="284">
        <v>3</v>
      </c>
      <c r="F299" s="284">
        <f t="shared" ref="F299:F309" si="11">D299*E299</f>
        <v>1188</v>
      </c>
      <c r="G299" s="284">
        <v>3</v>
      </c>
      <c r="H299" s="286">
        <f t="shared" si="10"/>
        <v>1188</v>
      </c>
    </row>
    <row r="300" spans="1:10">
      <c r="A300" s="282">
        <v>3</v>
      </c>
      <c r="B300" s="287" t="s">
        <v>944</v>
      </c>
      <c r="C300" s="284" t="s">
        <v>942</v>
      </c>
      <c r="D300" s="285">
        <v>600</v>
      </c>
      <c r="E300" s="284">
        <v>6</v>
      </c>
      <c r="F300" s="284">
        <f t="shared" si="11"/>
        <v>3600</v>
      </c>
      <c r="G300" s="284">
        <v>6</v>
      </c>
      <c r="H300" s="286">
        <f t="shared" si="10"/>
        <v>3600</v>
      </c>
    </row>
    <row r="301" spans="1:10">
      <c r="A301" s="282">
        <v>4</v>
      </c>
      <c r="B301" s="287" t="s">
        <v>1337</v>
      </c>
      <c r="C301" s="284" t="s">
        <v>942</v>
      </c>
      <c r="D301" s="285">
        <v>270</v>
      </c>
      <c r="E301" s="284">
        <v>7</v>
      </c>
      <c r="F301" s="284">
        <f t="shared" si="11"/>
        <v>1890</v>
      </c>
      <c r="G301" s="284">
        <v>7</v>
      </c>
      <c r="H301" s="286">
        <f t="shared" si="10"/>
        <v>1890</v>
      </c>
    </row>
    <row r="302" spans="1:10">
      <c r="A302" s="282">
        <v>5</v>
      </c>
      <c r="B302" s="287" t="s">
        <v>1338</v>
      </c>
      <c r="C302" s="284" t="s">
        <v>942</v>
      </c>
      <c r="D302" s="285">
        <v>1500</v>
      </c>
      <c r="E302" s="284">
        <v>5.55</v>
      </c>
      <c r="F302" s="284">
        <f t="shared" si="11"/>
        <v>8325</v>
      </c>
      <c r="G302" s="284">
        <v>5.55</v>
      </c>
      <c r="H302" s="286">
        <f t="shared" si="10"/>
        <v>8325</v>
      </c>
    </row>
    <row r="303" spans="1:10">
      <c r="A303" s="282">
        <v>6</v>
      </c>
      <c r="B303" s="287" t="s">
        <v>953</v>
      </c>
      <c r="C303" s="284" t="s">
        <v>942</v>
      </c>
      <c r="D303" s="285">
        <v>400</v>
      </c>
      <c r="E303" s="284">
        <v>4.5</v>
      </c>
      <c r="F303" s="284">
        <f t="shared" si="11"/>
        <v>1800</v>
      </c>
      <c r="G303" s="284">
        <v>4.5</v>
      </c>
      <c r="H303" s="286">
        <f t="shared" si="10"/>
        <v>1800</v>
      </c>
    </row>
    <row r="304" spans="1:10">
      <c r="A304" s="282">
        <v>7</v>
      </c>
      <c r="B304" s="287" t="s">
        <v>949</v>
      </c>
      <c r="C304" s="284" t="s">
        <v>942</v>
      </c>
      <c r="D304" s="285">
        <v>660</v>
      </c>
      <c r="E304" s="284">
        <v>3</v>
      </c>
      <c r="F304" s="284">
        <f t="shared" si="11"/>
        <v>1980</v>
      </c>
      <c r="G304" s="284">
        <v>3</v>
      </c>
      <c r="H304" s="286">
        <f t="shared" si="10"/>
        <v>1980</v>
      </c>
    </row>
    <row r="305" spans="1:10">
      <c r="A305" s="282">
        <v>8</v>
      </c>
      <c r="B305" s="283" t="s">
        <v>948</v>
      </c>
      <c r="C305" s="284" t="s">
        <v>942</v>
      </c>
      <c r="D305" s="285">
        <v>850</v>
      </c>
      <c r="E305" s="284">
        <v>1.1000000000000001</v>
      </c>
      <c r="F305" s="284">
        <f t="shared" si="11"/>
        <v>935.00000000000011</v>
      </c>
      <c r="G305" s="284">
        <v>1.1000000000000001</v>
      </c>
      <c r="H305" s="286">
        <f t="shared" si="10"/>
        <v>935.00000000000011</v>
      </c>
    </row>
    <row r="306" spans="1:10">
      <c r="A306" s="282">
        <v>9</v>
      </c>
      <c r="B306" s="283" t="s">
        <v>1339</v>
      </c>
      <c r="C306" s="284" t="s">
        <v>942</v>
      </c>
      <c r="D306" s="285">
        <v>425</v>
      </c>
      <c r="E306" s="284">
        <v>3</v>
      </c>
      <c r="F306" s="284">
        <f t="shared" si="11"/>
        <v>1275</v>
      </c>
      <c r="G306" s="284">
        <v>3</v>
      </c>
      <c r="H306" s="286">
        <f t="shared" si="10"/>
        <v>1275</v>
      </c>
    </row>
    <row r="307" spans="1:10">
      <c r="A307" s="282">
        <v>10</v>
      </c>
      <c r="B307" s="283" t="s">
        <v>956</v>
      </c>
      <c r="C307" s="284" t="s">
        <v>942</v>
      </c>
      <c r="D307" s="285">
        <v>150</v>
      </c>
      <c r="E307" s="284">
        <v>10</v>
      </c>
      <c r="F307" s="284">
        <f t="shared" si="11"/>
        <v>1500</v>
      </c>
      <c r="G307" s="284">
        <v>10</v>
      </c>
      <c r="H307" s="286">
        <f t="shared" si="10"/>
        <v>1500</v>
      </c>
    </row>
    <row r="308" spans="1:10">
      <c r="A308" s="288">
        <v>11</v>
      </c>
      <c r="B308" s="283" t="s">
        <v>958</v>
      </c>
      <c r="C308" s="284" t="s">
        <v>942</v>
      </c>
      <c r="D308" s="285">
        <v>2000</v>
      </c>
      <c r="E308" s="284">
        <v>0.7</v>
      </c>
      <c r="F308" s="284">
        <f t="shared" si="11"/>
        <v>1400</v>
      </c>
      <c r="G308" s="284">
        <v>0.7</v>
      </c>
      <c r="H308" s="286">
        <f t="shared" si="10"/>
        <v>1400</v>
      </c>
    </row>
    <row r="309" spans="1:10">
      <c r="A309" s="288">
        <v>12</v>
      </c>
      <c r="B309" s="283" t="s">
        <v>957</v>
      </c>
      <c r="C309" s="284" t="s">
        <v>942</v>
      </c>
      <c r="D309" s="285">
        <v>2702.5</v>
      </c>
      <c r="E309" s="284">
        <v>0.2</v>
      </c>
      <c r="F309" s="284">
        <f t="shared" si="11"/>
        <v>540.5</v>
      </c>
      <c r="G309" s="284">
        <v>0.2</v>
      </c>
      <c r="H309" s="286">
        <f t="shared" si="10"/>
        <v>540.5</v>
      </c>
    </row>
    <row r="310" spans="1:10">
      <c r="A310" s="288"/>
      <c r="B310" s="283"/>
      <c r="C310" s="284"/>
      <c r="D310" s="285"/>
      <c r="E310" s="284"/>
      <c r="F310" s="284"/>
      <c r="G310" s="284"/>
      <c r="H310" s="286"/>
    </row>
    <row r="311" spans="1:10" ht="14.25" customHeight="1">
      <c r="A311" s="272"/>
      <c r="B311" s="267"/>
      <c r="C311" s="268"/>
      <c r="D311" s="269"/>
      <c r="E311" s="270"/>
      <c r="F311" s="270"/>
      <c r="G311" s="270"/>
      <c r="H311" s="271"/>
    </row>
    <row r="312" spans="1:10">
      <c r="A312" s="273"/>
      <c r="B312" s="1378" t="s">
        <v>963</v>
      </c>
      <c r="C312" s="1379"/>
      <c r="D312" s="273"/>
      <c r="E312" s="274">
        <f>SUM(E298:E311)</f>
        <v>54.050000000000004</v>
      </c>
      <c r="F312" s="274">
        <f>SUM(F298:F311)</f>
        <v>30633.5</v>
      </c>
      <c r="G312" s="274">
        <f>SUM(G298:G311)</f>
        <v>54.050000000000004</v>
      </c>
      <c r="H312" s="275">
        <f>SUM(H298:H311)</f>
        <v>30633.5</v>
      </c>
    </row>
    <row r="314" spans="1:10" ht="13.5" customHeight="1">
      <c r="C314" s="220" t="s">
        <v>3216</v>
      </c>
      <c r="D314" s="220"/>
      <c r="E314" s="220"/>
      <c r="G314" s="1102"/>
      <c r="H314" s="1102"/>
      <c r="I314" s="1102"/>
      <c r="J314" s="1102"/>
    </row>
    <row r="315" spans="1:10" ht="16.5">
      <c r="A315" s="1347" t="s">
        <v>964</v>
      </c>
      <c r="B315" s="1347" t="s">
        <v>714</v>
      </c>
      <c r="C315" s="1347"/>
      <c r="D315" s="1347"/>
      <c r="E315" s="1347"/>
      <c r="F315" s="1347"/>
      <c r="G315" s="1347"/>
      <c r="H315" s="1347"/>
    </row>
    <row r="317" spans="1:10">
      <c r="A317" s="1380" t="s">
        <v>672</v>
      </c>
      <c r="B317" s="1372" t="s">
        <v>673</v>
      </c>
      <c r="C317" s="1372" t="s">
        <v>5</v>
      </c>
      <c r="D317" s="1372" t="s">
        <v>718</v>
      </c>
      <c r="E317" s="1372" t="s">
        <v>676</v>
      </c>
      <c r="F317" s="1372"/>
      <c r="G317" s="1372" t="s">
        <v>677</v>
      </c>
      <c r="H317" s="1372"/>
    </row>
    <row r="318" spans="1:10" ht="42.75">
      <c r="A318" s="1380"/>
      <c r="B318" s="1372"/>
      <c r="C318" s="1372"/>
      <c r="D318" s="1372"/>
      <c r="E318" s="289" t="s">
        <v>678</v>
      </c>
      <c r="F318" s="290" t="s">
        <v>679</v>
      </c>
      <c r="G318" s="291" t="s">
        <v>719</v>
      </c>
      <c r="H318" s="292" t="s">
        <v>720</v>
      </c>
    </row>
    <row r="319" spans="1:10" ht="16.5">
      <c r="A319" s="293">
        <v>1</v>
      </c>
      <c r="B319" s="294" t="s">
        <v>980</v>
      </c>
      <c r="C319" s="295" t="s">
        <v>12</v>
      </c>
      <c r="D319" s="295">
        <v>100</v>
      </c>
      <c r="E319" s="295">
        <v>5</v>
      </c>
      <c r="F319" s="295">
        <f>D319*E319</f>
        <v>500</v>
      </c>
      <c r="G319" s="295">
        <v>5</v>
      </c>
      <c r="H319" s="295">
        <f>G319*D319</f>
        <v>500</v>
      </c>
    </row>
    <row r="320" spans="1:10" ht="16.5">
      <c r="A320" s="296">
        <v>2</v>
      </c>
      <c r="B320" s="297" t="s">
        <v>980</v>
      </c>
      <c r="C320" s="298" t="s">
        <v>12</v>
      </c>
      <c r="D320" s="275">
        <v>68</v>
      </c>
      <c r="E320" s="299">
        <v>200</v>
      </c>
      <c r="F320" s="300">
        <f t="shared" ref="F320:F352" si="12">D320*E320</f>
        <v>13600</v>
      </c>
      <c r="G320" s="299">
        <v>200</v>
      </c>
      <c r="H320" s="300">
        <f t="shared" ref="H320:H352" si="13">G320*D320</f>
        <v>13600</v>
      </c>
    </row>
    <row r="321" spans="1:8" ht="16.5">
      <c r="A321" s="296">
        <v>3</v>
      </c>
      <c r="B321" s="297" t="s">
        <v>1364</v>
      </c>
      <c r="C321" s="298" t="s">
        <v>12</v>
      </c>
      <c r="D321" s="275">
        <v>186</v>
      </c>
      <c r="E321" s="299">
        <v>2</v>
      </c>
      <c r="F321" s="300">
        <f t="shared" si="12"/>
        <v>372</v>
      </c>
      <c r="G321" s="299">
        <v>2</v>
      </c>
      <c r="H321" s="300">
        <f t="shared" si="13"/>
        <v>372</v>
      </c>
    </row>
    <row r="322" spans="1:8" ht="16.5">
      <c r="A322" s="296">
        <v>4</v>
      </c>
      <c r="B322" s="297" t="s">
        <v>1364</v>
      </c>
      <c r="C322" s="298" t="s">
        <v>12</v>
      </c>
      <c r="D322" s="275">
        <v>200</v>
      </c>
      <c r="E322" s="299">
        <v>8</v>
      </c>
      <c r="F322" s="300">
        <f t="shared" si="12"/>
        <v>1600</v>
      </c>
      <c r="G322" s="299">
        <v>8</v>
      </c>
      <c r="H322" s="300">
        <f t="shared" si="13"/>
        <v>1600</v>
      </c>
    </row>
    <row r="323" spans="1:8" ht="16.5">
      <c r="A323" s="296">
        <v>5</v>
      </c>
      <c r="B323" s="297" t="s">
        <v>1340</v>
      </c>
      <c r="C323" s="298" t="s">
        <v>12</v>
      </c>
      <c r="D323" s="275">
        <v>130</v>
      </c>
      <c r="E323" s="299">
        <v>3</v>
      </c>
      <c r="F323" s="300">
        <f t="shared" si="12"/>
        <v>390</v>
      </c>
      <c r="G323" s="299">
        <v>3</v>
      </c>
      <c r="H323" s="300">
        <f t="shared" si="13"/>
        <v>390</v>
      </c>
    </row>
    <row r="324" spans="1:8" ht="16.5">
      <c r="A324" s="296">
        <v>6</v>
      </c>
      <c r="B324" s="297" t="s">
        <v>1365</v>
      </c>
      <c r="C324" s="298" t="s">
        <v>12</v>
      </c>
      <c r="D324" s="275">
        <v>690</v>
      </c>
      <c r="E324" s="299">
        <v>6</v>
      </c>
      <c r="F324" s="300">
        <f t="shared" si="12"/>
        <v>4140</v>
      </c>
      <c r="G324" s="299">
        <v>6</v>
      </c>
      <c r="H324" s="300">
        <f t="shared" si="13"/>
        <v>4140</v>
      </c>
    </row>
    <row r="325" spans="1:8" ht="16.5">
      <c r="A325" s="296">
        <v>7</v>
      </c>
      <c r="B325" s="297" t="s">
        <v>1363</v>
      </c>
      <c r="C325" s="298" t="s">
        <v>1341</v>
      </c>
      <c r="D325" s="275">
        <v>90</v>
      </c>
      <c r="E325" s="299">
        <v>30</v>
      </c>
      <c r="F325" s="300">
        <f t="shared" si="12"/>
        <v>2700</v>
      </c>
      <c r="G325" s="299">
        <v>30</v>
      </c>
      <c r="H325" s="300">
        <f t="shared" si="13"/>
        <v>2700</v>
      </c>
    </row>
    <row r="326" spans="1:8" ht="16.5">
      <c r="A326" s="296">
        <v>8</v>
      </c>
      <c r="B326" s="297" t="s">
        <v>1366</v>
      </c>
      <c r="C326" s="298" t="s">
        <v>1341</v>
      </c>
      <c r="D326" s="275">
        <v>396</v>
      </c>
      <c r="E326" s="299">
        <v>48</v>
      </c>
      <c r="F326" s="300">
        <f t="shared" si="12"/>
        <v>19008</v>
      </c>
      <c r="G326" s="299">
        <v>48</v>
      </c>
      <c r="H326" s="300">
        <f t="shared" si="13"/>
        <v>19008</v>
      </c>
    </row>
    <row r="327" spans="1:8" ht="16.5">
      <c r="A327" s="296">
        <v>9</v>
      </c>
      <c r="B327" s="297" t="s">
        <v>1342</v>
      </c>
      <c r="C327" s="298" t="s">
        <v>12</v>
      </c>
      <c r="D327" s="275">
        <v>160</v>
      </c>
      <c r="E327" s="299">
        <v>30</v>
      </c>
      <c r="F327" s="300">
        <f t="shared" si="12"/>
        <v>4800</v>
      </c>
      <c r="G327" s="299">
        <v>30</v>
      </c>
      <c r="H327" s="300">
        <f t="shared" si="13"/>
        <v>4800</v>
      </c>
    </row>
    <row r="328" spans="1:8" ht="16.5">
      <c r="A328" s="296">
        <v>10</v>
      </c>
      <c r="B328" s="297" t="s">
        <v>1343</v>
      </c>
      <c r="C328" s="298" t="s">
        <v>12</v>
      </c>
      <c r="D328" s="275">
        <v>220</v>
      </c>
      <c r="E328" s="299">
        <v>360</v>
      </c>
      <c r="F328" s="300">
        <f t="shared" si="12"/>
        <v>79200</v>
      </c>
      <c r="G328" s="299">
        <v>360</v>
      </c>
      <c r="H328" s="300">
        <f t="shared" si="13"/>
        <v>79200</v>
      </c>
    </row>
    <row r="329" spans="1:8" ht="16.5">
      <c r="A329" s="296">
        <v>11</v>
      </c>
      <c r="B329" s="297" t="s">
        <v>1367</v>
      </c>
      <c r="C329" s="298" t="s">
        <v>12</v>
      </c>
      <c r="D329" s="275">
        <v>500</v>
      </c>
      <c r="E329" s="299">
        <v>5</v>
      </c>
      <c r="F329" s="300">
        <f t="shared" si="12"/>
        <v>2500</v>
      </c>
      <c r="G329" s="299">
        <v>5</v>
      </c>
      <c r="H329" s="300">
        <f t="shared" si="13"/>
        <v>2500</v>
      </c>
    </row>
    <row r="330" spans="1:8" ht="16.5">
      <c r="A330" s="296">
        <v>12</v>
      </c>
      <c r="B330" s="297" t="s">
        <v>1367</v>
      </c>
      <c r="C330" s="298" t="s">
        <v>12</v>
      </c>
      <c r="D330" s="275">
        <v>1100</v>
      </c>
      <c r="E330" s="299">
        <v>6</v>
      </c>
      <c r="F330" s="300">
        <f t="shared" si="12"/>
        <v>6600</v>
      </c>
      <c r="G330" s="299">
        <v>6</v>
      </c>
      <c r="H330" s="300">
        <f t="shared" si="13"/>
        <v>6600</v>
      </c>
    </row>
    <row r="331" spans="1:8" ht="16.5">
      <c r="A331" s="296">
        <v>13</v>
      </c>
      <c r="B331" s="297" t="s">
        <v>1344</v>
      </c>
      <c r="C331" s="298" t="s">
        <v>12</v>
      </c>
      <c r="D331" s="275">
        <v>175</v>
      </c>
      <c r="E331" s="299">
        <v>12</v>
      </c>
      <c r="F331" s="300">
        <f t="shared" si="12"/>
        <v>2100</v>
      </c>
      <c r="G331" s="299">
        <v>12</v>
      </c>
      <c r="H331" s="300">
        <f t="shared" si="13"/>
        <v>2100</v>
      </c>
    </row>
    <row r="332" spans="1:8" ht="16.5">
      <c r="A332" s="296">
        <v>14</v>
      </c>
      <c r="B332" s="297" t="s">
        <v>1345</v>
      </c>
      <c r="C332" s="298" t="s">
        <v>1341</v>
      </c>
      <c r="D332" s="275">
        <v>370</v>
      </c>
      <c r="E332" s="299">
        <v>7</v>
      </c>
      <c r="F332" s="300">
        <f t="shared" si="12"/>
        <v>2590</v>
      </c>
      <c r="G332" s="299">
        <v>7</v>
      </c>
      <c r="H332" s="300">
        <f t="shared" si="13"/>
        <v>2590</v>
      </c>
    </row>
    <row r="333" spans="1:8" ht="16.5">
      <c r="A333" s="296">
        <v>15</v>
      </c>
      <c r="B333" s="297" t="s">
        <v>1346</v>
      </c>
      <c r="C333" s="298" t="s">
        <v>12</v>
      </c>
      <c r="D333" s="275">
        <v>190</v>
      </c>
      <c r="E333" s="299">
        <v>2</v>
      </c>
      <c r="F333" s="300">
        <f t="shared" si="12"/>
        <v>380</v>
      </c>
      <c r="G333" s="299">
        <v>2</v>
      </c>
      <c r="H333" s="300">
        <f t="shared" si="13"/>
        <v>380</v>
      </c>
    </row>
    <row r="334" spans="1:8" ht="16.5">
      <c r="A334" s="296">
        <v>16</v>
      </c>
      <c r="B334" s="297" t="s">
        <v>1346</v>
      </c>
      <c r="C334" s="298" t="s">
        <v>12</v>
      </c>
      <c r="D334" s="275">
        <v>180</v>
      </c>
      <c r="E334" s="299">
        <v>5</v>
      </c>
      <c r="F334" s="300">
        <f t="shared" si="12"/>
        <v>900</v>
      </c>
      <c r="G334" s="299">
        <v>5</v>
      </c>
      <c r="H334" s="300">
        <f t="shared" si="13"/>
        <v>900</v>
      </c>
    </row>
    <row r="335" spans="1:8" ht="16.5">
      <c r="A335" s="296">
        <v>17</v>
      </c>
      <c r="B335" s="297" t="s">
        <v>1347</v>
      </c>
      <c r="C335" s="298" t="s">
        <v>12</v>
      </c>
      <c r="D335" s="275">
        <v>105</v>
      </c>
      <c r="E335" s="299">
        <v>18</v>
      </c>
      <c r="F335" s="300">
        <f t="shared" si="12"/>
        <v>1890</v>
      </c>
      <c r="G335" s="299">
        <v>18</v>
      </c>
      <c r="H335" s="300">
        <f t="shared" si="13"/>
        <v>1890</v>
      </c>
    </row>
    <row r="336" spans="1:8" ht="16.5">
      <c r="A336" s="296">
        <v>18</v>
      </c>
      <c r="B336" s="297" t="s">
        <v>1368</v>
      </c>
      <c r="C336" s="298" t="s">
        <v>12</v>
      </c>
      <c r="D336" s="275">
        <v>150</v>
      </c>
      <c r="E336" s="299">
        <v>8</v>
      </c>
      <c r="F336" s="300">
        <f t="shared" si="12"/>
        <v>1200</v>
      </c>
      <c r="G336" s="299">
        <v>8</v>
      </c>
      <c r="H336" s="300">
        <f t="shared" si="13"/>
        <v>1200</v>
      </c>
    </row>
    <row r="337" spans="1:8" ht="16.5">
      <c r="A337" s="296">
        <v>19</v>
      </c>
      <c r="B337" s="297" t="s">
        <v>1368</v>
      </c>
      <c r="C337" s="298" t="s">
        <v>12</v>
      </c>
      <c r="D337" s="275">
        <v>180</v>
      </c>
      <c r="E337" s="299">
        <v>10</v>
      </c>
      <c r="F337" s="300">
        <f t="shared" si="12"/>
        <v>1800</v>
      </c>
      <c r="G337" s="299">
        <v>10</v>
      </c>
      <c r="H337" s="300">
        <f t="shared" si="13"/>
        <v>1800</v>
      </c>
    </row>
    <row r="338" spans="1:8" ht="16.5">
      <c r="A338" s="296">
        <v>20</v>
      </c>
      <c r="B338" s="297" t="s">
        <v>1348</v>
      </c>
      <c r="C338" s="298" t="s">
        <v>942</v>
      </c>
      <c r="D338" s="275">
        <v>550</v>
      </c>
      <c r="E338" s="299">
        <v>30</v>
      </c>
      <c r="F338" s="300">
        <f t="shared" si="12"/>
        <v>16500</v>
      </c>
      <c r="G338" s="299">
        <v>30</v>
      </c>
      <c r="H338" s="300">
        <f t="shared" si="13"/>
        <v>16500</v>
      </c>
    </row>
    <row r="339" spans="1:8" ht="16.5">
      <c r="A339" s="296">
        <v>21</v>
      </c>
      <c r="B339" s="297" t="s">
        <v>978</v>
      </c>
      <c r="C339" s="298" t="s">
        <v>12</v>
      </c>
      <c r="D339" s="275">
        <v>1080</v>
      </c>
      <c r="E339" s="299">
        <v>10</v>
      </c>
      <c r="F339" s="300">
        <f t="shared" si="12"/>
        <v>10800</v>
      </c>
      <c r="G339" s="299">
        <v>10</v>
      </c>
      <c r="H339" s="300">
        <f t="shared" si="13"/>
        <v>10800</v>
      </c>
    </row>
    <row r="340" spans="1:8" ht="16.5">
      <c r="A340" s="296">
        <v>22</v>
      </c>
      <c r="B340" s="297" t="s">
        <v>1349</v>
      </c>
      <c r="C340" s="298" t="s">
        <v>12</v>
      </c>
      <c r="D340" s="275">
        <v>100</v>
      </c>
      <c r="E340" s="299">
        <v>8</v>
      </c>
      <c r="F340" s="300">
        <f t="shared" si="12"/>
        <v>800</v>
      </c>
      <c r="G340" s="299">
        <v>8</v>
      </c>
      <c r="H340" s="300">
        <f t="shared" si="13"/>
        <v>800</v>
      </c>
    </row>
    <row r="341" spans="1:8" ht="16.5">
      <c r="A341" s="296">
        <v>23</v>
      </c>
      <c r="B341" s="297" t="s">
        <v>1350</v>
      </c>
      <c r="C341" s="298" t="s">
        <v>12</v>
      </c>
      <c r="D341" s="275">
        <v>380</v>
      </c>
      <c r="E341" s="299">
        <v>5</v>
      </c>
      <c r="F341" s="300">
        <f t="shared" si="12"/>
        <v>1900</v>
      </c>
      <c r="G341" s="299">
        <v>5</v>
      </c>
      <c r="H341" s="300">
        <f t="shared" si="13"/>
        <v>1900</v>
      </c>
    </row>
    <row r="342" spans="1:8" ht="16.5">
      <c r="A342" s="296">
        <v>24</v>
      </c>
      <c r="B342" s="297" t="s">
        <v>1351</v>
      </c>
      <c r="C342" s="298" t="s">
        <v>12</v>
      </c>
      <c r="D342" s="275">
        <v>100</v>
      </c>
      <c r="E342" s="299">
        <v>340</v>
      </c>
      <c r="F342" s="300">
        <f t="shared" si="12"/>
        <v>34000</v>
      </c>
      <c r="G342" s="299">
        <v>340</v>
      </c>
      <c r="H342" s="300">
        <f t="shared" si="13"/>
        <v>34000</v>
      </c>
    </row>
    <row r="343" spans="1:8" ht="16.5">
      <c r="A343" s="296">
        <v>25</v>
      </c>
      <c r="B343" s="297" t="s">
        <v>1352</v>
      </c>
      <c r="C343" s="298" t="s">
        <v>12</v>
      </c>
      <c r="D343" s="275">
        <v>200</v>
      </c>
      <c r="E343" s="299">
        <v>4</v>
      </c>
      <c r="F343" s="300">
        <f t="shared" si="12"/>
        <v>800</v>
      </c>
      <c r="G343" s="299">
        <v>4</v>
      </c>
      <c r="H343" s="300">
        <f t="shared" si="13"/>
        <v>800</v>
      </c>
    </row>
    <row r="344" spans="1:8" ht="16.5">
      <c r="A344" s="296">
        <v>26</v>
      </c>
      <c r="B344" s="297" t="s">
        <v>1352</v>
      </c>
      <c r="C344" s="298" t="s">
        <v>12</v>
      </c>
      <c r="D344" s="275">
        <v>250</v>
      </c>
      <c r="E344" s="299">
        <v>5</v>
      </c>
      <c r="F344" s="300">
        <f t="shared" si="12"/>
        <v>1250</v>
      </c>
      <c r="G344" s="299">
        <v>5</v>
      </c>
      <c r="H344" s="300">
        <f t="shared" si="13"/>
        <v>1250</v>
      </c>
    </row>
    <row r="345" spans="1:8" ht="16.5">
      <c r="A345" s="296">
        <v>27</v>
      </c>
      <c r="B345" s="297" t="s">
        <v>1353</v>
      </c>
      <c r="C345" s="298" t="s">
        <v>12</v>
      </c>
      <c r="D345" s="275">
        <v>180</v>
      </c>
      <c r="E345" s="299">
        <v>10</v>
      </c>
      <c r="F345" s="300">
        <f t="shared" si="12"/>
        <v>1800</v>
      </c>
      <c r="G345" s="299">
        <v>10</v>
      </c>
      <c r="H345" s="300">
        <f t="shared" si="13"/>
        <v>1800</v>
      </c>
    </row>
    <row r="346" spans="1:8" ht="16.5">
      <c r="A346" s="296">
        <v>28</v>
      </c>
      <c r="B346" s="297" t="s">
        <v>1354</v>
      </c>
      <c r="C346" s="298" t="s">
        <v>12</v>
      </c>
      <c r="D346" s="275">
        <v>1600</v>
      </c>
      <c r="E346" s="299">
        <v>8</v>
      </c>
      <c r="F346" s="300">
        <f t="shared" si="12"/>
        <v>12800</v>
      </c>
      <c r="G346" s="299">
        <v>8</v>
      </c>
      <c r="H346" s="300">
        <f t="shared" si="13"/>
        <v>12800</v>
      </c>
    </row>
    <row r="347" spans="1:8" ht="16.5">
      <c r="A347" s="296">
        <v>29</v>
      </c>
      <c r="B347" s="297" t="s">
        <v>1369</v>
      </c>
      <c r="C347" s="298" t="s">
        <v>12</v>
      </c>
      <c r="D347" s="275">
        <v>680</v>
      </c>
      <c r="E347" s="299">
        <v>2</v>
      </c>
      <c r="F347" s="300">
        <f t="shared" si="12"/>
        <v>1360</v>
      </c>
      <c r="G347" s="299">
        <v>2</v>
      </c>
      <c r="H347" s="300">
        <f t="shared" si="13"/>
        <v>1360</v>
      </c>
    </row>
    <row r="348" spans="1:8" ht="16.5">
      <c r="A348" s="296">
        <v>30</v>
      </c>
      <c r="B348" s="301" t="s">
        <v>1355</v>
      </c>
      <c r="C348" s="298" t="s">
        <v>1356</v>
      </c>
      <c r="D348" s="275">
        <v>1300</v>
      </c>
      <c r="E348" s="299">
        <v>10</v>
      </c>
      <c r="F348" s="300">
        <f t="shared" si="12"/>
        <v>13000</v>
      </c>
      <c r="G348" s="299">
        <v>10</v>
      </c>
      <c r="H348" s="300">
        <f t="shared" si="13"/>
        <v>13000</v>
      </c>
    </row>
    <row r="349" spans="1:8" ht="16.5">
      <c r="A349" s="296">
        <v>31</v>
      </c>
      <c r="B349" s="301" t="s">
        <v>1357</v>
      </c>
      <c r="C349" s="298" t="s">
        <v>1358</v>
      </c>
      <c r="D349" s="275">
        <v>1650</v>
      </c>
      <c r="E349" s="299">
        <v>3</v>
      </c>
      <c r="F349" s="300">
        <f t="shared" si="12"/>
        <v>4950</v>
      </c>
      <c r="G349" s="299">
        <v>3</v>
      </c>
      <c r="H349" s="300">
        <f t="shared" si="13"/>
        <v>4950</v>
      </c>
    </row>
    <row r="350" spans="1:8">
      <c r="A350" s="296">
        <v>32</v>
      </c>
      <c r="B350" s="302" t="s">
        <v>1359</v>
      </c>
      <c r="C350" s="303" t="s">
        <v>12</v>
      </c>
      <c r="D350" s="275">
        <v>300</v>
      </c>
      <c r="E350" s="275">
        <v>20</v>
      </c>
      <c r="F350" s="300">
        <f t="shared" si="12"/>
        <v>6000</v>
      </c>
      <c r="G350" s="275">
        <v>20</v>
      </c>
      <c r="H350" s="300">
        <f t="shared" si="13"/>
        <v>6000</v>
      </c>
    </row>
    <row r="351" spans="1:8">
      <c r="A351" s="296">
        <v>33</v>
      </c>
      <c r="B351" s="296" t="s">
        <v>1360</v>
      </c>
      <c r="C351" s="303" t="s">
        <v>12</v>
      </c>
      <c r="D351" s="275">
        <v>400</v>
      </c>
      <c r="E351" s="275">
        <v>1</v>
      </c>
      <c r="F351" s="300">
        <f t="shared" si="12"/>
        <v>400</v>
      </c>
      <c r="G351" s="275">
        <v>1</v>
      </c>
      <c r="H351" s="300">
        <f t="shared" si="13"/>
        <v>400</v>
      </c>
    </row>
    <row r="352" spans="1:8">
      <c r="A352" s="296">
        <v>34</v>
      </c>
      <c r="B352" s="296" t="s">
        <v>1361</v>
      </c>
      <c r="C352" s="286" t="s">
        <v>12</v>
      </c>
      <c r="D352" s="286">
        <v>450</v>
      </c>
      <c r="E352" s="286">
        <v>5</v>
      </c>
      <c r="F352" s="300">
        <f t="shared" si="12"/>
        <v>2250</v>
      </c>
      <c r="G352" s="286">
        <v>5</v>
      </c>
      <c r="H352" s="300">
        <f t="shared" si="13"/>
        <v>2250</v>
      </c>
    </row>
    <row r="353" spans="1:11">
      <c r="A353" s="1378" t="s">
        <v>963</v>
      </c>
      <c r="B353" s="1379"/>
      <c r="C353" s="269"/>
      <c r="D353" s="269"/>
      <c r="E353" s="269">
        <f>SUM(E319:E352)</f>
        <v>1226</v>
      </c>
      <c r="F353" s="277">
        <f>SUM(F319:F352)</f>
        <v>254880</v>
      </c>
      <c r="G353" s="269">
        <f>SUM(G319:G352)</f>
        <v>1226</v>
      </c>
      <c r="H353" s="277">
        <f>SUM(H319:H352)</f>
        <v>254880</v>
      </c>
    </row>
    <row r="355" spans="1:11" ht="20.25" customHeight="1"/>
    <row r="356" spans="1:11">
      <c r="B356" s="307" t="s">
        <v>3219</v>
      </c>
      <c r="C356" s="307"/>
      <c r="D356" s="307"/>
      <c r="E356" s="307"/>
      <c r="F356" s="307"/>
      <c r="G356" s="307"/>
      <c r="H356" s="307"/>
      <c r="I356" s="307"/>
      <c r="J356" s="307"/>
    </row>
    <row r="357" spans="1:11">
      <c r="B357" s="1384" t="s">
        <v>1374</v>
      </c>
      <c r="C357" s="1384"/>
      <c r="D357" s="1384"/>
      <c r="E357" s="1384"/>
      <c r="F357" s="1384"/>
      <c r="G357" s="1384"/>
      <c r="H357" s="1384"/>
      <c r="I357" s="1384"/>
      <c r="J357" s="1384"/>
      <c r="K357" s="1384"/>
    </row>
    <row r="358" spans="1:11">
      <c r="B358" s="1384" t="s">
        <v>1375</v>
      </c>
      <c r="C358" s="1384"/>
      <c r="D358" s="1384"/>
      <c r="E358" s="1384"/>
      <c r="F358" s="1384"/>
      <c r="G358" s="1384"/>
      <c r="H358" s="1384"/>
      <c r="I358" s="1384"/>
      <c r="J358" s="1384"/>
      <c r="K358" s="1384"/>
    </row>
    <row r="359" spans="1:11">
      <c r="B359" s="307"/>
      <c r="C359" s="307"/>
      <c r="D359" s="307"/>
      <c r="E359" s="307"/>
      <c r="F359" s="307"/>
      <c r="G359" s="307"/>
      <c r="H359" s="307"/>
      <c r="I359" s="307"/>
      <c r="J359" s="307"/>
    </row>
    <row r="360" spans="1:11" ht="15.75">
      <c r="B360" s="308" t="s">
        <v>986</v>
      </c>
      <c r="C360" s="308"/>
      <c r="D360" s="308"/>
      <c r="E360" s="308"/>
      <c r="F360" s="308"/>
      <c r="G360" s="308"/>
      <c r="H360" s="308"/>
      <c r="I360" s="308"/>
      <c r="J360" s="308"/>
    </row>
    <row r="361" spans="1:11">
      <c r="B361" s="1381" t="s">
        <v>987</v>
      </c>
      <c r="C361" s="1385" t="s">
        <v>988</v>
      </c>
      <c r="D361" s="1388" t="s">
        <v>989</v>
      </c>
      <c r="E361" s="1389"/>
      <c r="F361" s="1390"/>
      <c r="G361" s="1391" t="s">
        <v>990</v>
      </c>
      <c r="H361" s="1392"/>
      <c r="I361" s="1392"/>
      <c r="J361" s="1393"/>
    </row>
    <row r="362" spans="1:11">
      <c r="B362" s="1382"/>
      <c r="C362" s="1386"/>
      <c r="D362" s="1385" t="s">
        <v>991</v>
      </c>
      <c r="E362" s="1391" t="s">
        <v>992</v>
      </c>
      <c r="F362" s="1393"/>
      <c r="G362" s="1385" t="s">
        <v>991</v>
      </c>
      <c r="H362" s="1388" t="s">
        <v>992</v>
      </c>
      <c r="I362" s="1389"/>
      <c r="J362" s="1390"/>
    </row>
    <row r="363" spans="1:11" ht="113.25">
      <c r="B363" s="1383"/>
      <c r="C363" s="1387"/>
      <c r="D363" s="1387"/>
      <c r="E363" s="309" t="s">
        <v>993</v>
      </c>
      <c r="F363" s="309" t="s">
        <v>994</v>
      </c>
      <c r="G363" s="1387"/>
      <c r="H363" s="310" t="s">
        <v>993</v>
      </c>
      <c r="I363" s="310" t="s">
        <v>994</v>
      </c>
      <c r="J363" s="310" t="s">
        <v>995</v>
      </c>
    </row>
    <row r="364" spans="1:11">
      <c r="B364" s="311"/>
      <c r="C364" s="312"/>
      <c r="D364" s="313"/>
      <c r="E364" s="313"/>
      <c r="F364" s="309"/>
      <c r="G364" s="314"/>
      <c r="H364" s="310"/>
      <c r="I364" s="310"/>
      <c r="J364" s="310"/>
    </row>
    <row r="365" spans="1:11" ht="15.75">
      <c r="B365" s="309"/>
      <c r="C365" s="318"/>
      <c r="D365" s="319"/>
      <c r="E365" s="317"/>
      <c r="F365" s="320"/>
      <c r="G365" s="321"/>
      <c r="H365" s="309"/>
      <c r="I365" s="309"/>
      <c r="J365" s="309"/>
    </row>
    <row r="366" spans="1:11" ht="15.75">
      <c r="B366" s="322" t="s">
        <v>991</v>
      </c>
      <c r="C366" s="322"/>
      <c r="D366" s="323">
        <v>0</v>
      </c>
      <c r="E366" s="323">
        <v>0</v>
      </c>
      <c r="F366" s="324"/>
      <c r="G366" s="325"/>
      <c r="H366" s="325"/>
      <c r="I366" s="325"/>
      <c r="J366" s="325"/>
    </row>
    <row r="367" spans="1:11" ht="15.75">
      <c r="B367" s="326"/>
      <c r="C367" s="326"/>
      <c r="D367" s="327"/>
      <c r="E367" s="327"/>
      <c r="F367" s="328"/>
      <c r="G367" s="326"/>
      <c r="H367" s="326"/>
      <c r="I367" s="326"/>
      <c r="J367" s="326"/>
    </row>
    <row r="368" spans="1:11" ht="15.75">
      <c r="B368" s="326"/>
      <c r="C368" s="326"/>
      <c r="D368" s="329"/>
      <c r="E368" s="329"/>
      <c r="F368" s="326"/>
      <c r="G368" s="326"/>
      <c r="H368" s="326"/>
      <c r="I368" s="326"/>
      <c r="J368" s="326"/>
    </row>
    <row r="369" spans="2:10" ht="15.75">
      <c r="B369" s="308" t="s">
        <v>996</v>
      </c>
      <c r="C369" s="308"/>
      <c r="D369" s="308"/>
      <c r="E369" s="308"/>
      <c r="F369" s="308"/>
      <c r="G369" s="308"/>
      <c r="H369" s="308"/>
      <c r="I369" s="308"/>
      <c r="J369" s="308"/>
    </row>
    <row r="370" spans="2:10">
      <c r="B370" s="1385" t="s">
        <v>997</v>
      </c>
      <c r="C370" s="1385" t="s">
        <v>988</v>
      </c>
      <c r="D370" s="1388" t="s">
        <v>989</v>
      </c>
      <c r="E370" s="1389"/>
      <c r="F370" s="1390"/>
      <c r="G370" s="1391" t="s">
        <v>990</v>
      </c>
      <c r="H370" s="1392"/>
      <c r="I370" s="1392"/>
      <c r="J370" s="1393"/>
    </row>
    <row r="371" spans="2:10">
      <c r="B371" s="1386"/>
      <c r="C371" s="1386"/>
      <c r="D371" s="1385" t="s">
        <v>991</v>
      </c>
      <c r="E371" s="1391" t="s">
        <v>992</v>
      </c>
      <c r="F371" s="1393"/>
      <c r="G371" s="1385" t="s">
        <v>991</v>
      </c>
      <c r="H371" s="1388" t="s">
        <v>998</v>
      </c>
      <c r="I371" s="1389"/>
      <c r="J371" s="1390"/>
    </row>
    <row r="372" spans="2:10" ht="113.25">
      <c r="B372" s="1387"/>
      <c r="C372" s="1387"/>
      <c r="D372" s="1387"/>
      <c r="E372" s="330" t="s">
        <v>999</v>
      </c>
      <c r="F372" s="330" t="s">
        <v>1000</v>
      </c>
      <c r="G372" s="1387"/>
      <c r="H372" s="310" t="s">
        <v>999</v>
      </c>
      <c r="I372" s="310" t="s">
        <v>1001</v>
      </c>
      <c r="J372" s="310" t="s">
        <v>995</v>
      </c>
    </row>
    <row r="373" spans="2:10">
      <c r="B373" s="331" t="s">
        <v>1376</v>
      </c>
      <c r="C373" s="332" t="s">
        <v>1377</v>
      </c>
      <c r="D373" s="333">
        <v>352179</v>
      </c>
      <c r="E373" s="333">
        <v>352179</v>
      </c>
      <c r="F373" s="334"/>
      <c r="G373" s="335"/>
      <c r="H373" s="336"/>
      <c r="I373" s="336"/>
      <c r="J373" s="336"/>
    </row>
    <row r="374" spans="2:10">
      <c r="B374" s="331" t="s">
        <v>1378</v>
      </c>
      <c r="C374" s="332" t="s">
        <v>1012</v>
      </c>
      <c r="D374" s="333">
        <v>10629</v>
      </c>
      <c r="E374" s="333">
        <v>10629</v>
      </c>
      <c r="F374" s="334"/>
      <c r="G374" s="335"/>
      <c r="H374" s="336"/>
      <c r="I374" s="336"/>
      <c r="J374" s="336"/>
    </row>
    <row r="375" spans="2:10">
      <c r="B375" s="331" t="s">
        <v>1379</v>
      </c>
      <c r="C375" s="332" t="s">
        <v>1380</v>
      </c>
      <c r="D375" s="333">
        <v>34070</v>
      </c>
      <c r="E375" s="333">
        <v>34070</v>
      </c>
      <c r="F375" s="334"/>
      <c r="G375" s="335"/>
      <c r="H375" s="336"/>
      <c r="I375" s="336"/>
      <c r="J375" s="336"/>
    </row>
    <row r="376" spans="2:10">
      <c r="B376" s="337"/>
      <c r="C376" s="338"/>
      <c r="D376" s="333"/>
      <c r="E376" s="333"/>
      <c r="F376" s="334"/>
      <c r="G376" s="335"/>
      <c r="H376" s="336"/>
      <c r="I376" s="336"/>
      <c r="J376" s="336"/>
    </row>
    <row r="377" spans="2:10">
      <c r="B377" s="337"/>
      <c r="C377" s="338"/>
      <c r="D377" s="339"/>
      <c r="E377" s="339"/>
      <c r="F377" s="340"/>
      <c r="G377" s="335"/>
      <c r="H377" s="336"/>
      <c r="I377" s="336"/>
      <c r="J377" s="336"/>
    </row>
    <row r="378" spans="2:10">
      <c r="B378" s="341" t="s">
        <v>991</v>
      </c>
      <c r="C378" s="341"/>
      <c r="D378" s="873">
        <f>SUM(D373:D377)</f>
        <v>396878</v>
      </c>
      <c r="E378" s="873">
        <f>SUM(E373:E377)</f>
        <v>396878</v>
      </c>
      <c r="F378" s="341"/>
      <c r="G378" s="341"/>
      <c r="H378" s="341"/>
      <c r="I378" s="341"/>
      <c r="J378" s="341"/>
    </row>
    <row r="379" spans="2:10" ht="15.75">
      <c r="B379" s="326"/>
      <c r="C379" s="326"/>
      <c r="D379" s="327"/>
      <c r="E379" s="327"/>
      <c r="F379" s="326"/>
      <c r="G379" s="326"/>
      <c r="H379" s="326"/>
      <c r="I379" s="326"/>
      <c r="J379" s="326"/>
    </row>
    <row r="380" spans="2:10">
      <c r="B380" s="119" t="s">
        <v>655</v>
      </c>
      <c r="C380" s="119"/>
      <c r="D380" s="119"/>
      <c r="E380" s="119"/>
      <c r="F380" s="119"/>
      <c r="G380" s="119"/>
      <c r="H380" s="119"/>
      <c r="I380" s="119"/>
      <c r="J380" s="119"/>
    </row>
    <row r="381" spans="2:10">
      <c r="B381" s="119" t="s">
        <v>656</v>
      </c>
      <c r="C381" s="119"/>
      <c r="D381" s="119"/>
      <c r="E381" s="119"/>
      <c r="F381" s="119"/>
      <c r="G381" s="119"/>
      <c r="H381" s="119"/>
      <c r="I381" s="119"/>
      <c r="J381" s="119"/>
    </row>
    <row r="382" spans="2:10">
      <c r="B382" s="119" t="s">
        <v>657</v>
      </c>
      <c r="C382" s="119"/>
      <c r="D382" s="119"/>
      <c r="E382" s="119"/>
      <c r="F382" s="119"/>
      <c r="G382" s="119"/>
      <c r="H382" s="119"/>
      <c r="I382" s="119"/>
      <c r="J382" s="119"/>
    </row>
    <row r="383" spans="2:10">
      <c r="B383" s="119" t="s">
        <v>658</v>
      </c>
      <c r="C383" s="119"/>
      <c r="D383" s="119"/>
      <c r="E383" s="119"/>
      <c r="F383" s="119"/>
      <c r="G383" s="119"/>
      <c r="H383" s="119"/>
      <c r="I383" s="119"/>
      <c r="J383" s="119"/>
    </row>
    <row r="384" spans="2:10">
      <c r="B384" s="119" t="s">
        <v>1381</v>
      </c>
      <c r="C384" s="119"/>
      <c r="D384" s="119"/>
      <c r="E384" s="119"/>
      <c r="F384" s="119"/>
      <c r="G384" s="119"/>
      <c r="H384" s="119"/>
      <c r="I384" s="119"/>
      <c r="J384" s="119"/>
    </row>
    <row r="385" spans="2:10">
      <c r="B385" s="44"/>
      <c r="C385" s="44"/>
      <c r="D385" s="44"/>
      <c r="E385" s="44"/>
      <c r="F385" s="44"/>
      <c r="G385" s="44"/>
      <c r="H385" s="44"/>
      <c r="I385" s="44"/>
      <c r="J385" s="44"/>
    </row>
    <row r="386" spans="2:10">
      <c r="B386" s="120" t="s">
        <v>660</v>
      </c>
      <c r="C386" s="120"/>
      <c r="D386" s="120"/>
      <c r="E386" s="120"/>
      <c r="F386" s="120"/>
      <c r="G386" s="120"/>
      <c r="H386" s="120"/>
      <c r="I386" s="120"/>
      <c r="J386" s="342"/>
    </row>
    <row r="387" spans="2:10" ht="26.25" customHeight="1">
      <c r="B387" s="1394" t="s">
        <v>1</v>
      </c>
      <c r="C387" s="1395" t="s">
        <v>661</v>
      </c>
      <c r="D387" s="1395" t="s">
        <v>662</v>
      </c>
      <c r="E387" s="1395" t="s">
        <v>663</v>
      </c>
      <c r="F387" s="1397" t="s">
        <v>664</v>
      </c>
      <c r="G387" s="1398"/>
      <c r="H387" s="1397" t="s">
        <v>665</v>
      </c>
      <c r="I387" s="1398"/>
    </row>
    <row r="388" spans="2:10" ht="75">
      <c r="B388" s="1394"/>
      <c r="C388" s="1396"/>
      <c r="D388" s="1396"/>
      <c r="E388" s="1396"/>
      <c r="F388" s="359" t="s">
        <v>666</v>
      </c>
      <c r="G388" s="359" t="s">
        <v>667</v>
      </c>
      <c r="H388" s="360" t="s">
        <v>668</v>
      </c>
      <c r="I388" s="1106" t="s">
        <v>669</v>
      </c>
    </row>
    <row r="389" spans="2:10">
      <c r="B389" s="345">
        <v>1</v>
      </c>
      <c r="C389" s="346">
        <v>2</v>
      </c>
      <c r="D389" s="346">
        <v>3</v>
      </c>
      <c r="E389" s="346">
        <v>4</v>
      </c>
      <c r="F389" s="346">
        <v>5</v>
      </c>
      <c r="G389" s="346">
        <v>6</v>
      </c>
      <c r="H389" s="345">
        <v>7</v>
      </c>
      <c r="I389" s="345">
        <v>8</v>
      </c>
    </row>
    <row r="390" spans="2:10" ht="45.75" customHeight="1">
      <c r="B390" s="361">
        <v>1</v>
      </c>
      <c r="C390" s="362" t="s">
        <v>1384</v>
      </c>
      <c r="D390" s="351">
        <v>220185140211000</v>
      </c>
      <c r="E390" s="363" t="s">
        <v>1383</v>
      </c>
      <c r="F390" s="364">
        <v>809894</v>
      </c>
      <c r="G390" s="365">
        <v>809894</v>
      </c>
      <c r="H390" s="366">
        <v>0</v>
      </c>
      <c r="I390" s="366">
        <v>0</v>
      </c>
    </row>
    <row r="391" spans="2:10">
      <c r="B391" s="361">
        <v>2</v>
      </c>
      <c r="C391" s="367"/>
      <c r="D391" s="368"/>
      <c r="E391" s="369"/>
      <c r="F391" s="370"/>
      <c r="G391" s="371"/>
      <c r="H391" s="369"/>
      <c r="I391" s="369"/>
    </row>
  </sheetData>
  <mergeCells count="51">
    <mergeCell ref="G1:I3"/>
    <mergeCell ref="B387:B388"/>
    <mergeCell ref="C387:C388"/>
    <mergeCell ref="D387:D388"/>
    <mergeCell ref="E387:E388"/>
    <mergeCell ref="F387:G387"/>
    <mergeCell ref="H387:I387"/>
    <mergeCell ref="C370:C372"/>
    <mergeCell ref="D370:F370"/>
    <mergeCell ref="G370:J370"/>
    <mergeCell ref="D371:D372"/>
    <mergeCell ref="E371:F371"/>
    <mergeCell ref="G371:G372"/>
    <mergeCell ref="H371:J371"/>
    <mergeCell ref="B370:B372"/>
    <mergeCell ref="G317:H317"/>
    <mergeCell ref="A353:B353"/>
    <mergeCell ref="B361:B363"/>
    <mergeCell ref="B357:K357"/>
    <mergeCell ref="B358:K358"/>
    <mergeCell ref="C361:C363"/>
    <mergeCell ref="D361:F361"/>
    <mergeCell ref="G361:J361"/>
    <mergeCell ref="D362:D363"/>
    <mergeCell ref="E362:F362"/>
    <mergeCell ref="G362:G363"/>
    <mergeCell ref="H362:J362"/>
    <mergeCell ref="E9:E10"/>
    <mergeCell ref="F9:G9"/>
    <mergeCell ref="B312:C312"/>
    <mergeCell ref="A317:A318"/>
    <mergeCell ref="B317:B318"/>
    <mergeCell ref="C317:C318"/>
    <mergeCell ref="D317:D318"/>
    <mergeCell ref="E317:F317"/>
    <mergeCell ref="A6:H6"/>
    <mergeCell ref="A294:H294"/>
    <mergeCell ref="A315:H315"/>
    <mergeCell ref="H9:I9"/>
    <mergeCell ref="B290:C290"/>
    <mergeCell ref="A296:A297"/>
    <mergeCell ref="B296:B297"/>
    <mergeCell ref="C296:C297"/>
    <mergeCell ref="D296:D297"/>
    <mergeCell ref="E296:F296"/>
    <mergeCell ref="G296:H296"/>
    <mergeCell ref="A8:I8"/>
    <mergeCell ref="A9:A10"/>
    <mergeCell ref="B9:B10"/>
    <mergeCell ref="C9:C10"/>
    <mergeCell ref="D9:D10"/>
  </mergeCells>
  <pageMargins left="0" right="0" top="0" bottom="0" header="0" footer="0"/>
  <pageSetup paperSize="9" scale="6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1"/>
  <sheetViews>
    <sheetView workbookViewId="0">
      <selection activeCell="A5" sqref="A5:XFD7"/>
    </sheetView>
  </sheetViews>
  <sheetFormatPr defaultRowHeight="15"/>
  <cols>
    <col min="1" max="1" width="6.28515625" customWidth="1"/>
    <col min="2" max="2" width="29.5703125" customWidth="1"/>
    <col min="3" max="3" width="17.140625" customWidth="1"/>
    <col min="4" max="5" width="12.7109375" customWidth="1"/>
    <col min="6" max="6" width="13" customWidth="1"/>
    <col min="7" max="7" width="11" customWidth="1"/>
    <col min="8" max="8" width="11.7109375" customWidth="1"/>
    <col min="9" max="9" width="9.140625" customWidth="1"/>
    <col min="10" max="10" width="8.140625" customWidth="1"/>
  </cols>
  <sheetData>
    <row r="1" spans="1:10" ht="28.5" customHeight="1">
      <c r="F1" s="1235" t="s">
        <v>3189</v>
      </c>
      <c r="G1" s="1235"/>
      <c r="H1" s="1235"/>
      <c r="I1" s="941"/>
      <c r="J1" s="941"/>
    </row>
    <row r="2" spans="1:10">
      <c r="F2" s="1235"/>
      <c r="G2" s="1235"/>
      <c r="H2" s="1235"/>
      <c r="I2" s="941"/>
      <c r="J2" s="941"/>
    </row>
    <row r="3" spans="1:10">
      <c r="F3" s="1235"/>
      <c r="G3" s="1235"/>
      <c r="H3" s="1235"/>
      <c r="I3" s="941"/>
      <c r="J3" s="941"/>
    </row>
    <row r="5" spans="1:10" ht="13.5" customHeight="1">
      <c r="C5" s="220" t="s">
        <v>3220</v>
      </c>
      <c r="D5" s="220"/>
      <c r="E5" s="220"/>
      <c r="G5" s="1102"/>
      <c r="H5" s="1102"/>
      <c r="I5" s="1102"/>
      <c r="J5" s="1102"/>
    </row>
    <row r="6" spans="1:10" ht="15.75">
      <c r="A6" s="1361" t="s">
        <v>3218</v>
      </c>
      <c r="B6" s="1361"/>
      <c r="C6" s="1361"/>
      <c r="D6" s="1361"/>
      <c r="E6" s="1361"/>
      <c r="F6" s="1361"/>
      <c r="G6" s="1361"/>
      <c r="H6" s="1361"/>
      <c r="I6" s="154"/>
    </row>
    <row r="7" spans="1:10" ht="15.75">
      <c r="A7" s="155" t="s">
        <v>3217</v>
      </c>
      <c r="B7" s="155"/>
      <c r="C7" s="155"/>
      <c r="D7" s="155"/>
      <c r="E7" s="155"/>
      <c r="F7" s="155"/>
      <c r="G7" s="155"/>
      <c r="H7" s="155"/>
      <c r="I7" s="155"/>
    </row>
    <row r="9" spans="1:10">
      <c r="A9" s="1399" t="s">
        <v>1385</v>
      </c>
      <c r="B9" s="1399" t="s">
        <v>1386</v>
      </c>
      <c r="C9" s="1399" t="s">
        <v>1387</v>
      </c>
      <c r="D9" s="1399" t="s">
        <v>1388</v>
      </c>
      <c r="E9" s="1399" t="s">
        <v>6</v>
      </c>
      <c r="F9" s="1401" t="s">
        <v>1389</v>
      </c>
      <c r="G9" s="1402"/>
      <c r="H9" s="1401" t="s">
        <v>1390</v>
      </c>
      <c r="I9" s="1402"/>
    </row>
    <row r="10" spans="1:10" ht="28.5">
      <c r="A10" s="1400"/>
      <c r="B10" s="1400"/>
      <c r="C10" s="1400"/>
      <c r="D10" s="1400"/>
      <c r="E10" s="1400"/>
      <c r="F10" s="1" t="s">
        <v>1026</v>
      </c>
      <c r="G10" s="1" t="s">
        <v>1391</v>
      </c>
      <c r="H10" s="372" t="s">
        <v>1026</v>
      </c>
      <c r="I10" s="175" t="s">
        <v>1392</v>
      </c>
    </row>
    <row r="11" spans="1:10">
      <c r="A11" s="372">
        <v>1</v>
      </c>
      <c r="B11" s="373" t="s">
        <v>1393</v>
      </c>
      <c r="C11" s="372">
        <v>2013</v>
      </c>
      <c r="D11" s="372" t="s">
        <v>12</v>
      </c>
      <c r="E11" s="374">
        <v>5000</v>
      </c>
      <c r="F11" s="374">
        <v>70</v>
      </c>
      <c r="G11" s="21">
        <f>E11*F11</f>
        <v>350000</v>
      </c>
      <c r="H11" s="375">
        <f t="shared" ref="H11:H74" si="0">SUM(F11)</f>
        <v>70</v>
      </c>
      <c r="I11" s="375">
        <f>G11</f>
        <v>350000</v>
      </c>
    </row>
    <row r="12" spans="1:10">
      <c r="A12" s="372">
        <v>2</v>
      </c>
      <c r="B12" s="373" t="s">
        <v>1049</v>
      </c>
      <c r="C12" s="372">
        <v>2013</v>
      </c>
      <c r="D12" s="372" t="s">
        <v>12</v>
      </c>
      <c r="E12" s="374">
        <v>2600</v>
      </c>
      <c r="F12" s="374">
        <v>96</v>
      </c>
      <c r="G12" s="21">
        <f t="shared" ref="G12:G75" si="1">E12*F12</f>
        <v>249600</v>
      </c>
      <c r="H12" s="375">
        <f t="shared" si="0"/>
        <v>96</v>
      </c>
      <c r="I12" s="375">
        <f t="shared" ref="I12:I75" si="2">G12</f>
        <v>249600</v>
      </c>
    </row>
    <row r="13" spans="1:10">
      <c r="A13" s="372">
        <v>3</v>
      </c>
      <c r="B13" s="373" t="s">
        <v>756</v>
      </c>
      <c r="C13" s="372">
        <v>2013</v>
      </c>
      <c r="D13" s="372" t="s">
        <v>12</v>
      </c>
      <c r="E13" s="374">
        <v>2275</v>
      </c>
      <c r="F13" s="374">
        <v>95</v>
      </c>
      <c r="G13" s="21">
        <f t="shared" si="1"/>
        <v>216125</v>
      </c>
      <c r="H13" s="375">
        <f t="shared" si="0"/>
        <v>95</v>
      </c>
      <c r="I13" s="375">
        <f t="shared" si="2"/>
        <v>216125</v>
      </c>
    </row>
    <row r="14" spans="1:10">
      <c r="A14" s="372">
        <v>4</v>
      </c>
      <c r="B14" s="373" t="s">
        <v>753</v>
      </c>
      <c r="C14" s="372">
        <v>2013</v>
      </c>
      <c r="D14" s="372" t="s">
        <v>12</v>
      </c>
      <c r="E14" s="374">
        <v>390</v>
      </c>
      <c r="F14" s="374">
        <v>96</v>
      </c>
      <c r="G14" s="21">
        <f t="shared" si="1"/>
        <v>37440</v>
      </c>
      <c r="H14" s="375">
        <f t="shared" si="0"/>
        <v>96</v>
      </c>
      <c r="I14" s="375">
        <f t="shared" si="2"/>
        <v>37440</v>
      </c>
    </row>
    <row r="15" spans="1:10" s="76" customFormat="1">
      <c r="A15" s="372">
        <v>5</v>
      </c>
      <c r="B15" s="373" t="s">
        <v>1394</v>
      </c>
      <c r="C15" s="372">
        <v>2013</v>
      </c>
      <c r="D15" s="372" t="s">
        <v>12</v>
      </c>
      <c r="E15" s="374">
        <v>2587</v>
      </c>
      <c r="F15" s="374">
        <f>99-5</f>
        <v>94</v>
      </c>
      <c r="G15" s="21">
        <f t="shared" si="1"/>
        <v>243178</v>
      </c>
      <c r="H15" s="375">
        <f t="shared" si="0"/>
        <v>94</v>
      </c>
      <c r="I15" s="375">
        <f t="shared" si="2"/>
        <v>243178</v>
      </c>
    </row>
    <row r="16" spans="1:10">
      <c r="A16" s="372">
        <v>6</v>
      </c>
      <c r="B16" s="373" t="s">
        <v>1041</v>
      </c>
      <c r="C16" s="372">
        <v>2013</v>
      </c>
      <c r="D16" s="372" t="s">
        <v>12</v>
      </c>
      <c r="E16" s="374">
        <v>3575</v>
      </c>
      <c r="F16" s="374">
        <v>89</v>
      </c>
      <c r="G16" s="21">
        <f t="shared" si="1"/>
        <v>318175</v>
      </c>
      <c r="H16" s="375">
        <f t="shared" si="0"/>
        <v>89</v>
      </c>
      <c r="I16" s="375">
        <f t="shared" si="2"/>
        <v>318175</v>
      </c>
    </row>
    <row r="17" spans="1:9">
      <c r="A17" s="372">
        <v>7</v>
      </c>
      <c r="B17" s="373" t="s">
        <v>772</v>
      </c>
      <c r="C17" s="372">
        <v>2013</v>
      </c>
      <c r="D17" s="372" t="s">
        <v>12</v>
      </c>
      <c r="E17" s="374">
        <v>5814</v>
      </c>
      <c r="F17" s="374">
        <v>6</v>
      </c>
      <c r="G17" s="21">
        <f t="shared" si="1"/>
        <v>34884</v>
      </c>
      <c r="H17" s="375">
        <f t="shared" si="0"/>
        <v>6</v>
      </c>
      <c r="I17" s="375">
        <f t="shared" si="2"/>
        <v>34884</v>
      </c>
    </row>
    <row r="18" spans="1:9">
      <c r="A18" s="372">
        <v>8</v>
      </c>
      <c r="B18" s="373" t="s">
        <v>477</v>
      </c>
      <c r="C18" s="372">
        <v>2013</v>
      </c>
      <c r="D18" s="372" t="s">
        <v>12</v>
      </c>
      <c r="E18" s="374">
        <v>2275</v>
      </c>
      <c r="F18" s="374">
        <v>6</v>
      </c>
      <c r="G18" s="21">
        <f t="shared" si="1"/>
        <v>13650</v>
      </c>
      <c r="H18" s="375">
        <f t="shared" si="0"/>
        <v>6</v>
      </c>
      <c r="I18" s="375">
        <f t="shared" si="2"/>
        <v>13650</v>
      </c>
    </row>
    <row r="19" spans="1:9">
      <c r="A19" s="372">
        <v>9</v>
      </c>
      <c r="B19" s="373" t="s">
        <v>1395</v>
      </c>
      <c r="C19" s="372">
        <v>2013</v>
      </c>
      <c r="D19" s="372" t="s">
        <v>12</v>
      </c>
      <c r="E19" s="374">
        <v>35052</v>
      </c>
      <c r="F19" s="374">
        <v>6</v>
      </c>
      <c r="G19" s="21">
        <f t="shared" si="1"/>
        <v>210312</v>
      </c>
      <c r="H19" s="375">
        <f>SUM(F19)</f>
        <v>6</v>
      </c>
      <c r="I19" s="375">
        <f t="shared" si="2"/>
        <v>210312</v>
      </c>
    </row>
    <row r="20" spans="1:9">
      <c r="A20" s="372">
        <v>10</v>
      </c>
      <c r="B20" s="373" t="s">
        <v>1396</v>
      </c>
      <c r="C20" s="372">
        <v>2013</v>
      </c>
      <c r="D20" s="372" t="s">
        <v>12</v>
      </c>
      <c r="E20" s="374">
        <v>9224</v>
      </c>
      <c r="F20" s="374">
        <v>1</v>
      </c>
      <c r="G20" s="21">
        <f t="shared" si="1"/>
        <v>9224</v>
      </c>
      <c r="H20" s="375">
        <f>SUM(F20)</f>
        <v>1</v>
      </c>
      <c r="I20" s="375">
        <f t="shared" si="2"/>
        <v>9224</v>
      </c>
    </row>
    <row r="21" spans="1:9">
      <c r="A21" s="372">
        <v>11</v>
      </c>
      <c r="B21" s="373" t="s">
        <v>750</v>
      </c>
      <c r="C21" s="372">
        <v>2013</v>
      </c>
      <c r="D21" s="372" t="s">
        <v>12</v>
      </c>
      <c r="E21" s="374">
        <v>26000</v>
      </c>
      <c r="F21" s="374">
        <v>8</v>
      </c>
      <c r="G21" s="21">
        <f t="shared" si="1"/>
        <v>208000</v>
      </c>
      <c r="H21" s="375">
        <f t="shared" si="0"/>
        <v>8</v>
      </c>
      <c r="I21" s="375">
        <f t="shared" si="2"/>
        <v>208000</v>
      </c>
    </row>
    <row r="22" spans="1:9">
      <c r="A22" s="372">
        <v>12</v>
      </c>
      <c r="B22" s="376" t="s">
        <v>1397</v>
      </c>
      <c r="C22" s="372">
        <v>2013</v>
      </c>
      <c r="D22" s="372" t="s">
        <v>12</v>
      </c>
      <c r="E22" s="374">
        <v>26000</v>
      </c>
      <c r="F22" s="374">
        <v>19</v>
      </c>
      <c r="G22" s="21">
        <f t="shared" si="1"/>
        <v>494000</v>
      </c>
      <c r="H22" s="375">
        <f t="shared" si="0"/>
        <v>19</v>
      </c>
      <c r="I22" s="375">
        <f t="shared" si="2"/>
        <v>494000</v>
      </c>
    </row>
    <row r="23" spans="1:9">
      <c r="A23" s="372">
        <v>13</v>
      </c>
      <c r="B23" s="373" t="s">
        <v>740</v>
      </c>
      <c r="C23" s="372">
        <v>2013</v>
      </c>
      <c r="D23" s="372" t="s">
        <v>12</v>
      </c>
      <c r="E23" s="374">
        <v>3250</v>
      </c>
      <c r="F23" s="374">
        <v>97</v>
      </c>
      <c r="G23" s="21">
        <f t="shared" si="1"/>
        <v>315250</v>
      </c>
      <c r="H23" s="375">
        <f t="shared" si="0"/>
        <v>97</v>
      </c>
      <c r="I23" s="375">
        <f t="shared" si="2"/>
        <v>315250</v>
      </c>
    </row>
    <row r="24" spans="1:9">
      <c r="A24" s="372">
        <v>14</v>
      </c>
      <c r="B24" s="373" t="s">
        <v>739</v>
      </c>
      <c r="C24" s="372">
        <v>2013</v>
      </c>
      <c r="D24" s="372" t="s">
        <v>12</v>
      </c>
      <c r="E24" s="374">
        <v>13000</v>
      </c>
      <c r="F24" s="374">
        <v>22</v>
      </c>
      <c r="G24" s="21">
        <f t="shared" si="1"/>
        <v>286000</v>
      </c>
      <c r="H24" s="375">
        <f t="shared" si="0"/>
        <v>22</v>
      </c>
      <c r="I24" s="375">
        <f t="shared" si="2"/>
        <v>286000</v>
      </c>
    </row>
    <row r="25" spans="1:9">
      <c r="A25" s="372">
        <v>15</v>
      </c>
      <c r="B25" s="373" t="s">
        <v>1398</v>
      </c>
      <c r="C25" s="372">
        <v>2013</v>
      </c>
      <c r="D25" s="372" t="s">
        <v>12</v>
      </c>
      <c r="E25" s="374">
        <v>436</v>
      </c>
      <c r="F25" s="374">
        <v>9</v>
      </c>
      <c r="G25" s="21">
        <f t="shared" si="1"/>
        <v>3924</v>
      </c>
      <c r="H25" s="375">
        <f t="shared" si="0"/>
        <v>9</v>
      </c>
      <c r="I25" s="375">
        <f t="shared" si="2"/>
        <v>3924</v>
      </c>
    </row>
    <row r="26" spans="1:9">
      <c r="A26" s="372">
        <v>16</v>
      </c>
      <c r="B26" s="373" t="s">
        <v>773</v>
      </c>
      <c r="C26" s="372">
        <v>2013</v>
      </c>
      <c r="D26" s="372" t="s">
        <v>12</v>
      </c>
      <c r="E26" s="374">
        <v>394</v>
      </c>
      <c r="F26" s="374">
        <v>6</v>
      </c>
      <c r="G26" s="21">
        <f t="shared" si="1"/>
        <v>2364</v>
      </c>
      <c r="H26" s="375">
        <f t="shared" si="0"/>
        <v>6</v>
      </c>
      <c r="I26" s="375">
        <f t="shared" si="2"/>
        <v>2364</v>
      </c>
    </row>
    <row r="27" spans="1:9">
      <c r="A27" s="372">
        <v>17</v>
      </c>
      <c r="B27" s="373" t="s">
        <v>1399</v>
      </c>
      <c r="C27" s="372">
        <v>2013</v>
      </c>
      <c r="D27" s="372" t="s">
        <v>12</v>
      </c>
      <c r="E27" s="374">
        <v>9750</v>
      </c>
      <c r="F27" s="374">
        <v>3</v>
      </c>
      <c r="G27" s="21">
        <f t="shared" si="1"/>
        <v>29250</v>
      </c>
      <c r="H27" s="375">
        <f t="shared" si="0"/>
        <v>3</v>
      </c>
      <c r="I27" s="375">
        <f t="shared" si="2"/>
        <v>29250</v>
      </c>
    </row>
    <row r="28" spans="1:9">
      <c r="A28" s="372">
        <v>18</v>
      </c>
      <c r="B28" s="373" t="s">
        <v>1400</v>
      </c>
      <c r="C28" s="372">
        <v>2013</v>
      </c>
      <c r="D28" s="372" t="s">
        <v>12</v>
      </c>
      <c r="E28" s="374">
        <v>22750</v>
      </c>
      <c r="F28" s="374">
        <v>4</v>
      </c>
      <c r="G28" s="21">
        <f t="shared" si="1"/>
        <v>91000</v>
      </c>
      <c r="H28" s="375">
        <f t="shared" si="0"/>
        <v>4</v>
      </c>
      <c r="I28" s="375">
        <f t="shared" si="2"/>
        <v>91000</v>
      </c>
    </row>
    <row r="29" spans="1:9">
      <c r="A29" s="372">
        <v>19</v>
      </c>
      <c r="B29" s="373" t="s">
        <v>248</v>
      </c>
      <c r="C29" s="372">
        <v>2013</v>
      </c>
      <c r="D29" s="372" t="s">
        <v>12</v>
      </c>
      <c r="E29" s="28">
        <v>5004</v>
      </c>
      <c r="F29" s="374">
        <v>42</v>
      </c>
      <c r="G29" s="21">
        <f t="shared" si="1"/>
        <v>210168</v>
      </c>
      <c r="H29" s="375">
        <f t="shared" si="0"/>
        <v>42</v>
      </c>
      <c r="I29" s="375">
        <f t="shared" si="2"/>
        <v>210168</v>
      </c>
    </row>
    <row r="30" spans="1:9">
      <c r="A30" s="372">
        <v>20</v>
      </c>
      <c r="B30" s="373" t="s">
        <v>1401</v>
      </c>
      <c r="C30" s="372">
        <v>2013</v>
      </c>
      <c r="D30" s="372" t="s">
        <v>12</v>
      </c>
      <c r="E30" s="28">
        <v>11700</v>
      </c>
      <c r="F30" s="374">
        <v>3</v>
      </c>
      <c r="G30" s="21">
        <f t="shared" si="1"/>
        <v>35100</v>
      </c>
      <c r="H30" s="375">
        <f t="shared" si="0"/>
        <v>3</v>
      </c>
      <c r="I30" s="375">
        <f t="shared" si="2"/>
        <v>35100</v>
      </c>
    </row>
    <row r="31" spans="1:9">
      <c r="A31" s="372">
        <v>21</v>
      </c>
      <c r="B31" s="373" t="s">
        <v>1402</v>
      </c>
      <c r="C31" s="372">
        <v>2013</v>
      </c>
      <c r="D31" s="372" t="s">
        <v>12</v>
      </c>
      <c r="E31" s="28">
        <v>13000</v>
      </c>
      <c r="F31" s="374">
        <v>13</v>
      </c>
      <c r="G31" s="21">
        <f t="shared" si="1"/>
        <v>169000</v>
      </c>
      <c r="H31" s="375">
        <f t="shared" si="0"/>
        <v>13</v>
      </c>
      <c r="I31" s="375">
        <f t="shared" si="2"/>
        <v>169000</v>
      </c>
    </row>
    <row r="32" spans="1:9">
      <c r="A32" s="372">
        <v>22</v>
      </c>
      <c r="B32" s="373" t="s">
        <v>1403</v>
      </c>
      <c r="C32" s="372">
        <v>2013</v>
      </c>
      <c r="D32" s="372" t="s">
        <v>12</v>
      </c>
      <c r="E32" s="28">
        <v>39000</v>
      </c>
      <c r="F32" s="374">
        <v>1</v>
      </c>
      <c r="G32" s="21">
        <f t="shared" si="1"/>
        <v>39000</v>
      </c>
      <c r="H32" s="375">
        <f t="shared" si="0"/>
        <v>1</v>
      </c>
      <c r="I32" s="375">
        <f t="shared" si="2"/>
        <v>39000</v>
      </c>
    </row>
    <row r="33" spans="1:9">
      <c r="A33" s="372">
        <v>23</v>
      </c>
      <c r="B33" s="376" t="s">
        <v>1404</v>
      </c>
      <c r="C33" s="372">
        <v>2013</v>
      </c>
      <c r="D33" s="372" t="s">
        <v>12</v>
      </c>
      <c r="E33" s="28">
        <v>61750</v>
      </c>
      <c r="F33" s="374">
        <v>1</v>
      </c>
      <c r="G33" s="21">
        <f t="shared" si="1"/>
        <v>61750</v>
      </c>
      <c r="H33" s="375">
        <f t="shared" si="0"/>
        <v>1</v>
      </c>
      <c r="I33" s="375">
        <f t="shared" si="2"/>
        <v>61750</v>
      </c>
    </row>
    <row r="34" spans="1:9">
      <c r="A34" s="372">
        <v>24</v>
      </c>
      <c r="B34" s="373" t="s">
        <v>1405</v>
      </c>
      <c r="C34" s="372">
        <v>2013</v>
      </c>
      <c r="D34" s="372" t="s">
        <v>12</v>
      </c>
      <c r="E34" s="28">
        <v>3793</v>
      </c>
      <c r="F34" s="374">
        <v>4</v>
      </c>
      <c r="G34" s="21">
        <f t="shared" si="1"/>
        <v>15172</v>
      </c>
      <c r="H34" s="375">
        <f t="shared" si="0"/>
        <v>4</v>
      </c>
      <c r="I34" s="375">
        <f t="shared" si="2"/>
        <v>15172</v>
      </c>
    </row>
    <row r="35" spans="1:9">
      <c r="A35" s="372">
        <v>25</v>
      </c>
      <c r="B35" s="373" t="s">
        <v>1406</v>
      </c>
      <c r="C35" s="372">
        <v>2013</v>
      </c>
      <c r="D35" s="372" t="s">
        <v>12</v>
      </c>
      <c r="E35" s="28">
        <v>2469</v>
      </c>
      <c r="F35" s="374">
        <v>2</v>
      </c>
      <c r="G35" s="21">
        <f t="shared" si="1"/>
        <v>4938</v>
      </c>
      <c r="H35" s="375">
        <f t="shared" si="0"/>
        <v>2</v>
      </c>
      <c r="I35" s="375">
        <f t="shared" si="2"/>
        <v>4938</v>
      </c>
    </row>
    <row r="36" spans="1:9">
      <c r="A36" s="372">
        <v>26</v>
      </c>
      <c r="B36" s="373" t="s">
        <v>1407</v>
      </c>
      <c r="C36" s="372">
        <v>2013</v>
      </c>
      <c r="D36" s="372" t="s">
        <v>12</v>
      </c>
      <c r="E36" s="28">
        <v>3250</v>
      </c>
      <c r="F36" s="374">
        <v>7</v>
      </c>
      <c r="G36" s="21">
        <f t="shared" si="1"/>
        <v>22750</v>
      </c>
      <c r="H36" s="375">
        <f t="shared" si="0"/>
        <v>7</v>
      </c>
      <c r="I36" s="375">
        <f t="shared" si="2"/>
        <v>22750</v>
      </c>
    </row>
    <row r="37" spans="1:9">
      <c r="A37" s="372">
        <v>27</v>
      </c>
      <c r="B37" s="373" t="s">
        <v>1408</v>
      </c>
      <c r="C37" s="372">
        <v>2013</v>
      </c>
      <c r="D37" s="372" t="s">
        <v>12</v>
      </c>
      <c r="E37" s="28">
        <v>10721</v>
      </c>
      <c r="F37" s="374">
        <v>1</v>
      </c>
      <c r="G37" s="21">
        <f t="shared" si="1"/>
        <v>10721</v>
      </c>
      <c r="H37" s="375">
        <f t="shared" si="0"/>
        <v>1</v>
      </c>
      <c r="I37" s="375">
        <f t="shared" si="2"/>
        <v>10721</v>
      </c>
    </row>
    <row r="38" spans="1:9">
      <c r="A38" s="372">
        <v>28</v>
      </c>
      <c r="B38" s="373" t="s">
        <v>1409</v>
      </c>
      <c r="C38" s="372">
        <v>2013</v>
      </c>
      <c r="D38" s="372" t="s">
        <v>12</v>
      </c>
      <c r="E38" s="28">
        <v>61750</v>
      </c>
      <c r="F38" s="374">
        <v>1</v>
      </c>
      <c r="G38" s="21">
        <f t="shared" si="1"/>
        <v>61750</v>
      </c>
      <c r="H38" s="375">
        <f t="shared" si="0"/>
        <v>1</v>
      </c>
      <c r="I38" s="375">
        <f t="shared" si="2"/>
        <v>61750</v>
      </c>
    </row>
    <row r="39" spans="1:9">
      <c r="A39" s="372">
        <v>29</v>
      </c>
      <c r="B39" s="373" t="s">
        <v>1410</v>
      </c>
      <c r="C39" s="372">
        <v>2013</v>
      </c>
      <c r="D39" s="372" t="s">
        <v>12</v>
      </c>
      <c r="E39" s="28">
        <v>70000</v>
      </c>
      <c r="F39" s="374">
        <v>1</v>
      </c>
      <c r="G39" s="21">
        <f t="shared" si="1"/>
        <v>70000</v>
      </c>
      <c r="H39" s="375">
        <f t="shared" si="0"/>
        <v>1</v>
      </c>
      <c r="I39" s="375">
        <f t="shared" si="2"/>
        <v>70000</v>
      </c>
    </row>
    <row r="40" spans="1:9">
      <c r="A40" s="372">
        <v>30</v>
      </c>
      <c r="B40" s="373" t="s">
        <v>1411</v>
      </c>
      <c r="C40" s="372">
        <v>2013</v>
      </c>
      <c r="D40" s="372" t="s">
        <v>12</v>
      </c>
      <c r="E40" s="28">
        <v>5000</v>
      </c>
      <c r="F40" s="374">
        <v>1</v>
      </c>
      <c r="G40" s="21">
        <f t="shared" si="1"/>
        <v>5000</v>
      </c>
      <c r="H40" s="375">
        <f t="shared" si="0"/>
        <v>1</v>
      </c>
      <c r="I40" s="375">
        <f t="shared" si="2"/>
        <v>5000</v>
      </c>
    </row>
    <row r="41" spans="1:9">
      <c r="A41" s="372">
        <v>31</v>
      </c>
      <c r="B41" s="373" t="s">
        <v>1412</v>
      </c>
      <c r="C41" s="372">
        <v>2013</v>
      </c>
      <c r="D41" s="372" t="s">
        <v>12</v>
      </c>
      <c r="E41" s="28">
        <v>10000</v>
      </c>
      <c r="F41" s="374">
        <v>1</v>
      </c>
      <c r="G41" s="21">
        <f t="shared" si="1"/>
        <v>10000</v>
      </c>
      <c r="H41" s="375">
        <f t="shared" si="0"/>
        <v>1</v>
      </c>
      <c r="I41" s="375">
        <f t="shared" si="2"/>
        <v>10000</v>
      </c>
    </row>
    <row r="42" spans="1:9">
      <c r="A42" s="372">
        <v>32</v>
      </c>
      <c r="B42" s="373" t="s">
        <v>1413</v>
      </c>
      <c r="C42" s="372">
        <v>2013</v>
      </c>
      <c r="D42" s="372" t="s">
        <v>12</v>
      </c>
      <c r="E42" s="28">
        <v>2044</v>
      </c>
      <c r="F42" s="374">
        <v>1</v>
      </c>
      <c r="G42" s="21">
        <f t="shared" si="1"/>
        <v>2044</v>
      </c>
      <c r="H42" s="375">
        <f t="shared" si="0"/>
        <v>1</v>
      </c>
      <c r="I42" s="375">
        <f t="shared" si="2"/>
        <v>2044</v>
      </c>
    </row>
    <row r="43" spans="1:9">
      <c r="A43" s="372">
        <v>33</v>
      </c>
      <c r="B43" s="377" t="s">
        <v>1414</v>
      </c>
      <c r="C43" s="372">
        <v>2013</v>
      </c>
      <c r="D43" s="372" t="s">
        <v>12</v>
      </c>
      <c r="E43" s="374">
        <v>325</v>
      </c>
      <c r="F43" s="374">
        <v>4</v>
      </c>
      <c r="G43" s="21">
        <f t="shared" si="1"/>
        <v>1300</v>
      </c>
      <c r="H43" s="375">
        <f t="shared" si="0"/>
        <v>4</v>
      </c>
      <c r="I43" s="375">
        <f t="shared" si="2"/>
        <v>1300</v>
      </c>
    </row>
    <row r="44" spans="1:9">
      <c r="A44" s="372">
        <v>34</v>
      </c>
      <c r="B44" s="377" t="s">
        <v>721</v>
      </c>
      <c r="C44" s="372">
        <v>2013</v>
      </c>
      <c r="D44" s="372" t="s">
        <v>12</v>
      </c>
      <c r="E44" s="374">
        <v>20000</v>
      </c>
      <c r="F44" s="374">
        <v>1</v>
      </c>
      <c r="G44" s="21">
        <f t="shared" si="1"/>
        <v>20000</v>
      </c>
      <c r="H44" s="375">
        <f t="shared" si="0"/>
        <v>1</v>
      </c>
      <c r="I44" s="375">
        <f t="shared" si="2"/>
        <v>20000</v>
      </c>
    </row>
    <row r="45" spans="1:9">
      <c r="A45" s="372">
        <v>35</v>
      </c>
      <c r="B45" s="373" t="s">
        <v>1415</v>
      </c>
      <c r="C45" s="372">
        <v>2013</v>
      </c>
      <c r="D45" s="372" t="s">
        <v>12</v>
      </c>
      <c r="E45" s="374">
        <v>130000</v>
      </c>
      <c r="F45" s="374">
        <v>2</v>
      </c>
      <c r="G45" s="21">
        <f t="shared" si="1"/>
        <v>260000</v>
      </c>
      <c r="H45" s="375">
        <f t="shared" si="0"/>
        <v>2</v>
      </c>
      <c r="I45" s="375">
        <f t="shared" si="2"/>
        <v>260000</v>
      </c>
    </row>
    <row r="46" spans="1:9">
      <c r="A46" s="372">
        <v>36</v>
      </c>
      <c r="B46" s="373" t="s">
        <v>1416</v>
      </c>
      <c r="C46" s="372">
        <v>2013</v>
      </c>
      <c r="D46" s="372" t="s">
        <v>12</v>
      </c>
      <c r="E46" s="374">
        <v>9750</v>
      </c>
      <c r="F46" s="374">
        <v>2</v>
      </c>
      <c r="G46" s="21">
        <f t="shared" si="1"/>
        <v>19500</v>
      </c>
      <c r="H46" s="375">
        <f t="shared" si="0"/>
        <v>2</v>
      </c>
      <c r="I46" s="375">
        <f t="shared" si="2"/>
        <v>19500</v>
      </c>
    </row>
    <row r="47" spans="1:9">
      <c r="A47" s="372">
        <v>37</v>
      </c>
      <c r="B47" s="373" t="s">
        <v>746</v>
      </c>
      <c r="C47" s="372">
        <v>2013</v>
      </c>
      <c r="D47" s="372" t="s">
        <v>12</v>
      </c>
      <c r="E47" s="374">
        <v>16250</v>
      </c>
      <c r="F47" s="374">
        <v>4</v>
      </c>
      <c r="G47" s="21">
        <f t="shared" si="1"/>
        <v>65000</v>
      </c>
      <c r="H47" s="375">
        <f t="shared" si="0"/>
        <v>4</v>
      </c>
      <c r="I47" s="375">
        <f t="shared" si="2"/>
        <v>65000</v>
      </c>
    </row>
    <row r="48" spans="1:9">
      <c r="A48" s="372">
        <v>38</v>
      </c>
      <c r="B48" s="373" t="s">
        <v>340</v>
      </c>
      <c r="C48" s="372">
        <v>2013</v>
      </c>
      <c r="D48" s="372" t="s">
        <v>12</v>
      </c>
      <c r="E48" s="374">
        <v>150000</v>
      </c>
      <c r="F48" s="374">
        <v>1</v>
      </c>
      <c r="G48" s="21">
        <f t="shared" si="1"/>
        <v>150000</v>
      </c>
      <c r="H48" s="375">
        <f t="shared" si="0"/>
        <v>1</v>
      </c>
      <c r="I48" s="375">
        <f t="shared" si="2"/>
        <v>150000</v>
      </c>
    </row>
    <row r="49" spans="1:9">
      <c r="A49" s="372">
        <v>39</v>
      </c>
      <c r="B49" s="373" t="s">
        <v>1417</v>
      </c>
      <c r="C49" s="372">
        <v>2013</v>
      </c>
      <c r="D49" s="372" t="s">
        <v>12</v>
      </c>
      <c r="E49" s="374">
        <v>54600</v>
      </c>
      <c r="F49" s="374">
        <v>1</v>
      </c>
      <c r="G49" s="21">
        <f t="shared" si="1"/>
        <v>54600</v>
      </c>
      <c r="H49" s="375">
        <f t="shared" si="0"/>
        <v>1</v>
      </c>
      <c r="I49" s="375">
        <f t="shared" si="2"/>
        <v>54600</v>
      </c>
    </row>
    <row r="50" spans="1:9">
      <c r="A50" s="372">
        <v>40</v>
      </c>
      <c r="B50" s="373" t="s">
        <v>751</v>
      </c>
      <c r="C50" s="372">
        <v>2013</v>
      </c>
      <c r="D50" s="372" t="s">
        <v>12</v>
      </c>
      <c r="E50" s="374">
        <v>1859</v>
      </c>
      <c r="F50" s="374">
        <v>2</v>
      </c>
      <c r="G50" s="21">
        <f t="shared" si="1"/>
        <v>3718</v>
      </c>
      <c r="H50" s="375">
        <f t="shared" si="0"/>
        <v>2</v>
      </c>
      <c r="I50" s="375">
        <f t="shared" si="2"/>
        <v>3718</v>
      </c>
    </row>
    <row r="51" spans="1:9">
      <c r="A51" s="372">
        <v>41</v>
      </c>
      <c r="B51" s="373" t="s">
        <v>1418</v>
      </c>
      <c r="C51" s="372">
        <v>2013</v>
      </c>
      <c r="D51" s="372" t="s">
        <v>12</v>
      </c>
      <c r="E51" s="374">
        <v>2647</v>
      </c>
      <c r="F51" s="374">
        <v>1</v>
      </c>
      <c r="G51" s="21">
        <f t="shared" si="1"/>
        <v>2647</v>
      </c>
      <c r="H51" s="375">
        <f t="shared" si="0"/>
        <v>1</v>
      </c>
      <c r="I51" s="375">
        <f t="shared" si="2"/>
        <v>2647</v>
      </c>
    </row>
    <row r="52" spans="1:9">
      <c r="A52" s="372">
        <v>42</v>
      </c>
      <c r="B52" s="373" t="s">
        <v>1419</v>
      </c>
      <c r="C52" s="372">
        <v>2013</v>
      </c>
      <c r="D52" s="372" t="s">
        <v>12</v>
      </c>
      <c r="E52" s="374">
        <v>2535</v>
      </c>
      <c r="F52" s="374">
        <v>419</v>
      </c>
      <c r="G52" s="21">
        <f t="shared" si="1"/>
        <v>1062165</v>
      </c>
      <c r="H52" s="375">
        <f t="shared" si="0"/>
        <v>419</v>
      </c>
      <c r="I52" s="375">
        <f t="shared" si="2"/>
        <v>1062165</v>
      </c>
    </row>
    <row r="53" spans="1:9" s="76" customFormat="1">
      <c r="A53" s="372">
        <v>43</v>
      </c>
      <c r="B53" s="373" t="s">
        <v>1420</v>
      </c>
      <c r="C53" s="372">
        <v>2013</v>
      </c>
      <c r="D53" s="372" t="s">
        <v>12</v>
      </c>
      <c r="E53" s="374">
        <v>2715</v>
      </c>
      <c r="F53" s="374">
        <f>28-2-2-4</f>
        <v>20</v>
      </c>
      <c r="G53" s="21">
        <f t="shared" si="1"/>
        <v>54300</v>
      </c>
      <c r="H53" s="375">
        <f t="shared" si="0"/>
        <v>20</v>
      </c>
      <c r="I53" s="375">
        <f t="shared" si="2"/>
        <v>54300</v>
      </c>
    </row>
    <row r="54" spans="1:9">
      <c r="A54" s="372">
        <v>44</v>
      </c>
      <c r="B54" s="373" t="s">
        <v>184</v>
      </c>
      <c r="C54" s="372">
        <v>2013</v>
      </c>
      <c r="D54" s="372" t="s">
        <v>12</v>
      </c>
      <c r="E54" s="28">
        <v>7000</v>
      </c>
      <c r="F54" s="374">
        <v>74</v>
      </c>
      <c r="G54" s="21">
        <f t="shared" si="1"/>
        <v>518000</v>
      </c>
      <c r="H54" s="375">
        <f t="shared" si="0"/>
        <v>74</v>
      </c>
      <c r="I54" s="375">
        <f t="shared" si="2"/>
        <v>518000</v>
      </c>
    </row>
    <row r="55" spans="1:9">
      <c r="A55" s="372">
        <v>45</v>
      </c>
      <c r="B55" s="373" t="s">
        <v>1421</v>
      </c>
      <c r="C55" s="372">
        <v>2013</v>
      </c>
      <c r="D55" s="372" t="s">
        <v>12</v>
      </c>
      <c r="E55" s="28">
        <v>40000</v>
      </c>
      <c r="F55" s="374">
        <v>2</v>
      </c>
      <c r="G55" s="21">
        <f t="shared" si="1"/>
        <v>80000</v>
      </c>
      <c r="H55" s="375">
        <f t="shared" si="0"/>
        <v>2</v>
      </c>
      <c r="I55" s="375">
        <f t="shared" si="2"/>
        <v>80000</v>
      </c>
    </row>
    <row r="56" spans="1:9">
      <c r="A56" s="372">
        <v>46</v>
      </c>
      <c r="B56" s="373" t="s">
        <v>1422</v>
      </c>
      <c r="C56" s="372">
        <v>2013</v>
      </c>
      <c r="D56" s="372" t="s">
        <v>12</v>
      </c>
      <c r="E56" s="374">
        <v>16250</v>
      </c>
      <c r="F56" s="374">
        <v>2</v>
      </c>
      <c r="G56" s="21">
        <f t="shared" si="1"/>
        <v>32500</v>
      </c>
      <c r="H56" s="375">
        <f t="shared" si="0"/>
        <v>2</v>
      </c>
      <c r="I56" s="375">
        <f t="shared" si="2"/>
        <v>32500</v>
      </c>
    </row>
    <row r="57" spans="1:9">
      <c r="A57" s="372">
        <v>47</v>
      </c>
      <c r="B57" s="84" t="s">
        <v>1410</v>
      </c>
      <c r="C57" s="372">
        <v>2013</v>
      </c>
      <c r="D57" s="372" t="s">
        <v>12</v>
      </c>
      <c r="E57" s="374">
        <v>152100</v>
      </c>
      <c r="F57" s="374">
        <v>1</v>
      </c>
      <c r="G57" s="21">
        <f t="shared" si="1"/>
        <v>152100</v>
      </c>
      <c r="H57" s="375">
        <f t="shared" si="0"/>
        <v>1</v>
      </c>
      <c r="I57" s="375">
        <f t="shared" si="2"/>
        <v>152100</v>
      </c>
    </row>
    <row r="58" spans="1:9">
      <c r="A58" s="372">
        <v>48</v>
      </c>
      <c r="B58" s="373" t="s">
        <v>1423</v>
      </c>
      <c r="C58" s="372">
        <v>2013</v>
      </c>
      <c r="D58" s="372" t="s">
        <v>12</v>
      </c>
      <c r="E58" s="374">
        <v>390000</v>
      </c>
      <c r="F58" s="374">
        <v>1</v>
      </c>
      <c r="G58" s="21">
        <f t="shared" si="1"/>
        <v>390000</v>
      </c>
      <c r="H58" s="375">
        <f t="shared" si="0"/>
        <v>1</v>
      </c>
      <c r="I58" s="375">
        <f t="shared" si="2"/>
        <v>390000</v>
      </c>
    </row>
    <row r="59" spans="1:9">
      <c r="A59" s="372">
        <v>49</v>
      </c>
      <c r="B59" s="373" t="s">
        <v>1424</v>
      </c>
      <c r="C59" s="372">
        <v>2013</v>
      </c>
      <c r="D59" s="372" t="s">
        <v>12</v>
      </c>
      <c r="E59" s="374">
        <v>61750</v>
      </c>
      <c r="F59" s="374">
        <v>1</v>
      </c>
      <c r="G59" s="21">
        <f t="shared" si="1"/>
        <v>61750</v>
      </c>
      <c r="H59" s="375">
        <f t="shared" si="0"/>
        <v>1</v>
      </c>
      <c r="I59" s="375">
        <f t="shared" si="2"/>
        <v>61750</v>
      </c>
    </row>
    <row r="60" spans="1:9">
      <c r="A60" s="372">
        <v>50</v>
      </c>
      <c r="B60" s="373" t="s">
        <v>1425</v>
      </c>
      <c r="C60" s="372">
        <v>2013</v>
      </c>
      <c r="D60" s="372" t="s">
        <v>12</v>
      </c>
      <c r="E60" s="374">
        <v>3900</v>
      </c>
      <c r="F60" s="374">
        <v>1</v>
      </c>
      <c r="G60" s="21">
        <f t="shared" si="1"/>
        <v>3900</v>
      </c>
      <c r="H60" s="375">
        <f t="shared" si="0"/>
        <v>1</v>
      </c>
      <c r="I60" s="375">
        <f t="shared" si="2"/>
        <v>3900</v>
      </c>
    </row>
    <row r="61" spans="1:9">
      <c r="A61" s="372">
        <v>51</v>
      </c>
      <c r="B61" s="373" t="s">
        <v>1426</v>
      </c>
      <c r="C61" s="372">
        <v>2013</v>
      </c>
      <c r="D61" s="372" t="s">
        <v>12</v>
      </c>
      <c r="E61" s="374">
        <v>5200</v>
      </c>
      <c r="F61" s="374">
        <v>2</v>
      </c>
      <c r="G61" s="21">
        <f t="shared" si="1"/>
        <v>10400</v>
      </c>
      <c r="H61" s="375">
        <f t="shared" si="0"/>
        <v>2</v>
      </c>
      <c r="I61" s="375">
        <f t="shared" si="2"/>
        <v>10400</v>
      </c>
    </row>
    <row r="62" spans="1:9">
      <c r="A62" s="372">
        <v>52</v>
      </c>
      <c r="B62" s="373" t="s">
        <v>1427</v>
      </c>
      <c r="C62" s="372">
        <v>2013</v>
      </c>
      <c r="D62" s="372" t="s">
        <v>12</v>
      </c>
      <c r="E62" s="374">
        <v>2535</v>
      </c>
      <c r="F62" s="374">
        <v>176</v>
      </c>
      <c r="G62" s="21">
        <f t="shared" si="1"/>
        <v>446160</v>
      </c>
      <c r="H62" s="375">
        <f t="shared" si="0"/>
        <v>176</v>
      </c>
      <c r="I62" s="375">
        <f t="shared" si="2"/>
        <v>446160</v>
      </c>
    </row>
    <row r="63" spans="1:9">
      <c r="A63" s="372">
        <v>53</v>
      </c>
      <c r="B63" s="373" t="s">
        <v>1428</v>
      </c>
      <c r="C63" s="372">
        <v>2017</v>
      </c>
      <c r="D63" s="372" t="s">
        <v>12</v>
      </c>
      <c r="E63" s="374">
        <v>40000</v>
      </c>
      <c r="F63" s="374">
        <v>1</v>
      </c>
      <c r="G63" s="21">
        <f t="shared" si="1"/>
        <v>40000</v>
      </c>
      <c r="H63" s="375">
        <f t="shared" si="0"/>
        <v>1</v>
      </c>
      <c r="I63" s="375">
        <f t="shared" si="2"/>
        <v>40000</v>
      </c>
    </row>
    <row r="64" spans="1:9">
      <c r="A64" s="372">
        <v>54</v>
      </c>
      <c r="B64" s="373" t="s">
        <v>1429</v>
      </c>
      <c r="C64" s="372">
        <v>2017</v>
      </c>
      <c r="D64" s="372" t="s">
        <v>12</v>
      </c>
      <c r="E64" s="374">
        <v>2765</v>
      </c>
      <c r="F64" s="374">
        <v>1</v>
      </c>
      <c r="G64" s="21">
        <f t="shared" si="1"/>
        <v>2765</v>
      </c>
      <c r="H64" s="375">
        <f t="shared" si="0"/>
        <v>1</v>
      </c>
      <c r="I64" s="375">
        <f t="shared" si="2"/>
        <v>2765</v>
      </c>
    </row>
    <row r="65" spans="1:9">
      <c r="A65" s="372">
        <v>55</v>
      </c>
      <c r="B65" s="373" t="s">
        <v>1393</v>
      </c>
      <c r="C65" s="372">
        <v>2017</v>
      </c>
      <c r="D65" s="372" t="s">
        <v>12</v>
      </c>
      <c r="E65" s="374">
        <v>11850</v>
      </c>
      <c r="F65" s="374">
        <v>20</v>
      </c>
      <c r="G65" s="21">
        <f t="shared" si="1"/>
        <v>237000</v>
      </c>
      <c r="H65" s="375">
        <f t="shared" si="0"/>
        <v>20</v>
      </c>
      <c r="I65" s="375">
        <f t="shared" si="2"/>
        <v>237000</v>
      </c>
    </row>
    <row r="66" spans="1:9">
      <c r="A66" s="372">
        <v>56</v>
      </c>
      <c r="B66" s="373" t="s">
        <v>1430</v>
      </c>
      <c r="C66" s="372">
        <v>2017</v>
      </c>
      <c r="D66" s="372" t="s">
        <v>12</v>
      </c>
      <c r="E66" s="374">
        <v>7900</v>
      </c>
      <c r="F66" s="374">
        <v>20</v>
      </c>
      <c r="G66" s="21">
        <f t="shared" si="1"/>
        <v>158000</v>
      </c>
      <c r="H66" s="375">
        <f t="shared" si="0"/>
        <v>20</v>
      </c>
      <c r="I66" s="375">
        <f t="shared" si="2"/>
        <v>158000</v>
      </c>
    </row>
    <row r="67" spans="1:9">
      <c r="A67" s="372">
        <v>57</v>
      </c>
      <c r="B67" s="373" t="s">
        <v>1431</v>
      </c>
      <c r="C67" s="372">
        <v>2017</v>
      </c>
      <c r="D67" s="372" t="s">
        <v>12</v>
      </c>
      <c r="E67" s="374">
        <v>1817</v>
      </c>
      <c r="F67" s="374">
        <v>35</v>
      </c>
      <c r="G67" s="21">
        <f t="shared" si="1"/>
        <v>63595</v>
      </c>
      <c r="H67" s="375">
        <f t="shared" si="0"/>
        <v>35</v>
      </c>
      <c r="I67" s="375">
        <f t="shared" si="2"/>
        <v>63595</v>
      </c>
    </row>
    <row r="68" spans="1:9">
      <c r="A68" s="372">
        <v>58</v>
      </c>
      <c r="B68" s="373" t="s">
        <v>440</v>
      </c>
      <c r="C68" s="372">
        <v>2017</v>
      </c>
      <c r="D68" s="372" t="s">
        <v>12</v>
      </c>
      <c r="E68" s="374">
        <v>5925</v>
      </c>
      <c r="F68" s="374">
        <v>1</v>
      </c>
      <c r="G68" s="21">
        <f t="shared" si="1"/>
        <v>5925</v>
      </c>
      <c r="H68" s="375">
        <f t="shared" si="0"/>
        <v>1</v>
      </c>
      <c r="I68" s="375">
        <f t="shared" si="2"/>
        <v>5925</v>
      </c>
    </row>
    <row r="69" spans="1:9">
      <c r="A69" s="372">
        <v>59</v>
      </c>
      <c r="B69" s="373" t="s">
        <v>1432</v>
      </c>
      <c r="C69" s="372">
        <v>2017</v>
      </c>
      <c r="D69" s="372" t="s">
        <v>12</v>
      </c>
      <c r="E69" s="374">
        <v>52077</v>
      </c>
      <c r="F69" s="374">
        <v>1</v>
      </c>
      <c r="G69" s="21">
        <f t="shared" si="1"/>
        <v>52077</v>
      </c>
      <c r="H69" s="375">
        <f t="shared" si="0"/>
        <v>1</v>
      </c>
      <c r="I69" s="375">
        <f t="shared" si="2"/>
        <v>52077</v>
      </c>
    </row>
    <row r="70" spans="1:9">
      <c r="A70" s="372">
        <v>60</v>
      </c>
      <c r="B70" s="373" t="s">
        <v>1433</v>
      </c>
      <c r="C70" s="372">
        <v>2017</v>
      </c>
      <c r="D70" s="372" t="s">
        <v>12</v>
      </c>
      <c r="E70" s="374">
        <v>8532</v>
      </c>
      <c r="F70" s="374">
        <v>1</v>
      </c>
      <c r="G70" s="21">
        <f t="shared" si="1"/>
        <v>8532</v>
      </c>
      <c r="H70" s="375">
        <f t="shared" si="0"/>
        <v>1</v>
      </c>
      <c r="I70" s="375">
        <f t="shared" si="2"/>
        <v>8532</v>
      </c>
    </row>
    <row r="71" spans="1:9">
      <c r="A71" s="372">
        <v>61</v>
      </c>
      <c r="B71" s="373" t="s">
        <v>1434</v>
      </c>
      <c r="C71" s="372">
        <v>2017</v>
      </c>
      <c r="D71" s="372" t="s">
        <v>12</v>
      </c>
      <c r="E71" s="374">
        <v>38710</v>
      </c>
      <c r="F71" s="374">
        <v>1</v>
      </c>
      <c r="G71" s="21">
        <f t="shared" si="1"/>
        <v>38710</v>
      </c>
      <c r="H71" s="375">
        <f t="shared" si="0"/>
        <v>1</v>
      </c>
      <c r="I71" s="375">
        <f t="shared" si="2"/>
        <v>38710</v>
      </c>
    </row>
    <row r="72" spans="1:9">
      <c r="A72" s="372">
        <v>62</v>
      </c>
      <c r="B72" s="373" t="s">
        <v>1435</v>
      </c>
      <c r="C72" s="372">
        <v>2017</v>
      </c>
      <c r="D72" s="372" t="s">
        <v>12</v>
      </c>
      <c r="E72" s="374">
        <v>3713</v>
      </c>
      <c r="F72" s="374">
        <v>1</v>
      </c>
      <c r="G72" s="21">
        <f t="shared" si="1"/>
        <v>3713</v>
      </c>
      <c r="H72" s="375">
        <f t="shared" si="0"/>
        <v>1</v>
      </c>
      <c r="I72" s="375">
        <f t="shared" si="2"/>
        <v>3713</v>
      </c>
    </row>
    <row r="73" spans="1:9">
      <c r="A73" s="372">
        <v>63</v>
      </c>
      <c r="B73" s="373" t="s">
        <v>1436</v>
      </c>
      <c r="C73" s="372">
        <v>2017</v>
      </c>
      <c r="D73" s="372" t="s">
        <v>12</v>
      </c>
      <c r="E73" s="374">
        <v>15010</v>
      </c>
      <c r="F73" s="374">
        <v>1</v>
      </c>
      <c r="G73" s="21">
        <f t="shared" si="1"/>
        <v>15010</v>
      </c>
      <c r="H73" s="375">
        <f t="shared" si="0"/>
        <v>1</v>
      </c>
      <c r="I73" s="375">
        <f t="shared" si="2"/>
        <v>15010</v>
      </c>
    </row>
    <row r="74" spans="1:9">
      <c r="A74" s="372">
        <v>64</v>
      </c>
      <c r="B74" s="373" t="s">
        <v>1437</v>
      </c>
      <c r="C74" s="372">
        <v>2017</v>
      </c>
      <c r="D74" s="372" t="s">
        <v>12</v>
      </c>
      <c r="E74" s="374">
        <v>18881</v>
      </c>
      <c r="F74" s="374">
        <v>1</v>
      </c>
      <c r="G74" s="21">
        <f t="shared" si="1"/>
        <v>18881</v>
      </c>
      <c r="H74" s="375">
        <f t="shared" si="0"/>
        <v>1</v>
      </c>
      <c r="I74" s="375">
        <f t="shared" si="2"/>
        <v>18881</v>
      </c>
    </row>
    <row r="75" spans="1:9">
      <c r="A75" s="372">
        <v>65</v>
      </c>
      <c r="B75" s="373" t="s">
        <v>1438</v>
      </c>
      <c r="C75" s="372">
        <v>2017</v>
      </c>
      <c r="D75" s="372" t="s">
        <v>12</v>
      </c>
      <c r="E75" s="374">
        <v>4740</v>
      </c>
      <c r="F75" s="374">
        <v>10</v>
      </c>
      <c r="G75" s="21">
        <f t="shared" si="1"/>
        <v>47400</v>
      </c>
      <c r="H75" s="375">
        <f t="shared" ref="H75:H138" si="3">SUM(F75)</f>
        <v>10</v>
      </c>
      <c r="I75" s="375">
        <f t="shared" si="2"/>
        <v>47400</v>
      </c>
    </row>
    <row r="76" spans="1:9">
      <c r="A76" s="372">
        <v>66</v>
      </c>
      <c r="B76" s="373" t="s">
        <v>1439</v>
      </c>
      <c r="C76" s="372">
        <v>2017</v>
      </c>
      <c r="D76" s="372" t="s">
        <v>12</v>
      </c>
      <c r="E76" s="374">
        <v>123840</v>
      </c>
      <c r="F76" s="374">
        <v>1</v>
      </c>
      <c r="G76" s="21">
        <f t="shared" ref="G76:G139" si="4">E76*F76</f>
        <v>123840</v>
      </c>
      <c r="H76" s="375">
        <f t="shared" si="3"/>
        <v>1</v>
      </c>
      <c r="I76" s="375">
        <f t="shared" ref="I76:I139" si="5">G76</f>
        <v>123840</v>
      </c>
    </row>
    <row r="77" spans="1:9">
      <c r="A77" s="372">
        <v>67</v>
      </c>
      <c r="B77" s="373" t="s">
        <v>1440</v>
      </c>
      <c r="C77" s="372">
        <v>2017</v>
      </c>
      <c r="D77" s="372" t="s">
        <v>12</v>
      </c>
      <c r="E77" s="374">
        <v>140160</v>
      </c>
      <c r="F77" s="374">
        <v>1</v>
      </c>
      <c r="G77" s="21">
        <f t="shared" si="4"/>
        <v>140160</v>
      </c>
      <c r="H77" s="375">
        <f t="shared" si="3"/>
        <v>1</v>
      </c>
      <c r="I77" s="375">
        <f t="shared" si="5"/>
        <v>140160</v>
      </c>
    </row>
    <row r="78" spans="1:9">
      <c r="A78" s="372">
        <v>68</v>
      </c>
      <c r="B78" s="373" t="s">
        <v>153</v>
      </c>
      <c r="C78" s="372">
        <v>2017</v>
      </c>
      <c r="D78" s="372" t="s">
        <v>12</v>
      </c>
      <c r="E78" s="374">
        <v>134300</v>
      </c>
      <c r="F78" s="374">
        <v>1</v>
      </c>
      <c r="G78" s="21">
        <f t="shared" si="4"/>
        <v>134300</v>
      </c>
      <c r="H78" s="375">
        <f t="shared" si="3"/>
        <v>1</v>
      </c>
      <c r="I78" s="375">
        <f t="shared" si="5"/>
        <v>134300</v>
      </c>
    </row>
    <row r="79" spans="1:9">
      <c r="A79" s="372">
        <v>69</v>
      </c>
      <c r="B79" s="377" t="s">
        <v>1441</v>
      </c>
      <c r="C79" s="372">
        <v>2017</v>
      </c>
      <c r="D79" s="372" t="s">
        <v>12</v>
      </c>
      <c r="E79" s="374">
        <v>5530</v>
      </c>
      <c r="F79" s="374">
        <v>1</v>
      </c>
      <c r="G79" s="21">
        <f t="shared" si="4"/>
        <v>5530</v>
      </c>
      <c r="H79" s="375">
        <f t="shared" si="3"/>
        <v>1</v>
      </c>
      <c r="I79" s="375">
        <f t="shared" si="5"/>
        <v>5530</v>
      </c>
    </row>
    <row r="80" spans="1:9">
      <c r="A80" s="372">
        <v>70</v>
      </c>
      <c r="B80" s="377" t="s">
        <v>1442</v>
      </c>
      <c r="C80" s="372">
        <v>2017</v>
      </c>
      <c r="D80" s="372" t="s">
        <v>12</v>
      </c>
      <c r="E80" s="374">
        <v>9480</v>
      </c>
      <c r="F80" s="374">
        <v>1</v>
      </c>
      <c r="G80" s="21">
        <f t="shared" si="4"/>
        <v>9480</v>
      </c>
      <c r="H80" s="375">
        <f t="shared" si="3"/>
        <v>1</v>
      </c>
      <c r="I80" s="375">
        <f t="shared" si="5"/>
        <v>9480</v>
      </c>
    </row>
    <row r="81" spans="1:9">
      <c r="A81" s="372">
        <v>71</v>
      </c>
      <c r="B81" s="378" t="s">
        <v>1405</v>
      </c>
      <c r="C81" s="372">
        <v>2017</v>
      </c>
      <c r="D81" s="372" t="s">
        <v>12</v>
      </c>
      <c r="E81" s="28">
        <v>3081</v>
      </c>
      <c r="F81" s="374">
        <v>1</v>
      </c>
      <c r="G81" s="21">
        <f t="shared" si="4"/>
        <v>3081</v>
      </c>
      <c r="H81" s="375">
        <f t="shared" si="3"/>
        <v>1</v>
      </c>
      <c r="I81" s="375">
        <f t="shared" si="5"/>
        <v>3081</v>
      </c>
    </row>
    <row r="82" spans="1:9">
      <c r="A82" s="372">
        <v>72</v>
      </c>
      <c r="B82" s="373" t="s">
        <v>153</v>
      </c>
      <c r="C82" s="372">
        <v>2018</v>
      </c>
      <c r="D82" s="372" t="s">
        <v>12</v>
      </c>
      <c r="E82" s="28">
        <v>130000</v>
      </c>
      <c r="F82" s="374">
        <v>1</v>
      </c>
      <c r="G82" s="21">
        <f t="shared" si="4"/>
        <v>130000</v>
      </c>
      <c r="H82" s="375">
        <f t="shared" si="3"/>
        <v>1</v>
      </c>
      <c r="I82" s="375">
        <f t="shared" si="5"/>
        <v>130000</v>
      </c>
    </row>
    <row r="83" spans="1:9">
      <c r="A83" s="372">
        <v>73</v>
      </c>
      <c r="B83" s="373" t="s">
        <v>1428</v>
      </c>
      <c r="C83" s="372">
        <v>2018</v>
      </c>
      <c r="D83" s="372" t="s">
        <v>12</v>
      </c>
      <c r="E83" s="28">
        <v>86110</v>
      </c>
      <c r="F83" s="374">
        <v>1</v>
      </c>
      <c r="G83" s="21">
        <f t="shared" si="4"/>
        <v>86110</v>
      </c>
      <c r="H83" s="375">
        <f t="shared" si="3"/>
        <v>1</v>
      </c>
      <c r="I83" s="375">
        <f t="shared" si="5"/>
        <v>86110</v>
      </c>
    </row>
    <row r="84" spans="1:9">
      <c r="A84" s="372">
        <v>74</v>
      </c>
      <c r="B84" s="373" t="s">
        <v>1443</v>
      </c>
      <c r="C84" s="372">
        <v>2018</v>
      </c>
      <c r="D84" s="372" t="s">
        <v>12</v>
      </c>
      <c r="E84" s="28">
        <v>444444</v>
      </c>
      <c r="F84" s="374">
        <v>1</v>
      </c>
      <c r="G84" s="21">
        <f t="shared" si="4"/>
        <v>444444</v>
      </c>
      <c r="H84" s="375">
        <f t="shared" si="3"/>
        <v>1</v>
      </c>
      <c r="I84" s="375">
        <f t="shared" si="5"/>
        <v>444444</v>
      </c>
    </row>
    <row r="85" spans="1:9">
      <c r="A85" s="372">
        <v>75</v>
      </c>
      <c r="B85" s="379" t="s">
        <v>1415</v>
      </c>
      <c r="C85" s="372">
        <v>2018</v>
      </c>
      <c r="D85" s="372" t="s">
        <v>12</v>
      </c>
      <c r="E85" s="28">
        <v>100000</v>
      </c>
      <c r="F85" s="374">
        <v>1</v>
      </c>
      <c r="G85" s="21">
        <f t="shared" si="4"/>
        <v>100000</v>
      </c>
      <c r="H85" s="375">
        <f t="shared" si="3"/>
        <v>1</v>
      </c>
      <c r="I85" s="375">
        <f t="shared" si="5"/>
        <v>100000</v>
      </c>
    </row>
    <row r="86" spans="1:9">
      <c r="A86" s="372">
        <v>76</v>
      </c>
      <c r="B86" s="379" t="s">
        <v>172</v>
      </c>
      <c r="C86" s="372">
        <v>2018</v>
      </c>
      <c r="D86" s="372" t="s">
        <v>12</v>
      </c>
      <c r="E86" s="28">
        <v>49958</v>
      </c>
      <c r="F86" s="374">
        <v>1</v>
      </c>
      <c r="G86" s="21">
        <f t="shared" si="4"/>
        <v>49958</v>
      </c>
      <c r="H86" s="375">
        <f t="shared" si="3"/>
        <v>1</v>
      </c>
      <c r="I86" s="375">
        <f t="shared" si="5"/>
        <v>49958</v>
      </c>
    </row>
    <row r="87" spans="1:9">
      <c r="A87" s="372">
        <v>77</v>
      </c>
      <c r="B87" s="379" t="s">
        <v>1044</v>
      </c>
      <c r="C87" s="372">
        <v>2018</v>
      </c>
      <c r="D87" s="372" t="s">
        <v>12</v>
      </c>
      <c r="E87" s="28">
        <v>38000</v>
      </c>
      <c r="F87" s="374">
        <v>30</v>
      </c>
      <c r="G87" s="21">
        <f t="shared" si="4"/>
        <v>1140000</v>
      </c>
      <c r="H87" s="375">
        <f t="shared" si="3"/>
        <v>30</v>
      </c>
      <c r="I87" s="375">
        <f t="shared" si="5"/>
        <v>1140000</v>
      </c>
    </row>
    <row r="88" spans="1:9">
      <c r="A88" s="372">
        <v>78</v>
      </c>
      <c r="B88" s="379" t="s">
        <v>150</v>
      </c>
      <c r="C88" s="372">
        <v>2018</v>
      </c>
      <c r="D88" s="372" t="s">
        <v>12</v>
      </c>
      <c r="E88" s="28">
        <v>33900</v>
      </c>
      <c r="F88" s="374">
        <v>2</v>
      </c>
      <c r="G88" s="21">
        <f t="shared" si="4"/>
        <v>67800</v>
      </c>
      <c r="H88" s="375">
        <f t="shared" si="3"/>
        <v>2</v>
      </c>
      <c r="I88" s="375">
        <f t="shared" si="5"/>
        <v>67800</v>
      </c>
    </row>
    <row r="89" spans="1:9">
      <c r="A89" s="372">
        <v>79</v>
      </c>
      <c r="B89" s="379" t="s">
        <v>1395</v>
      </c>
      <c r="C89" s="372">
        <v>2018</v>
      </c>
      <c r="D89" s="372" t="s">
        <v>12</v>
      </c>
      <c r="E89" s="28">
        <v>39000</v>
      </c>
      <c r="F89" s="374">
        <v>2</v>
      </c>
      <c r="G89" s="21">
        <f t="shared" si="4"/>
        <v>78000</v>
      </c>
      <c r="H89" s="375">
        <f t="shared" si="3"/>
        <v>2</v>
      </c>
      <c r="I89" s="375">
        <f t="shared" si="5"/>
        <v>78000</v>
      </c>
    </row>
    <row r="90" spans="1:9">
      <c r="A90" s="372">
        <v>80</v>
      </c>
      <c r="B90" s="379" t="s">
        <v>750</v>
      </c>
      <c r="C90" s="372">
        <v>2018</v>
      </c>
      <c r="D90" s="372" t="s">
        <v>12</v>
      </c>
      <c r="E90" s="28">
        <v>38400</v>
      </c>
      <c r="F90" s="374">
        <v>2</v>
      </c>
      <c r="G90" s="21">
        <f t="shared" si="4"/>
        <v>76800</v>
      </c>
      <c r="H90" s="375">
        <f t="shared" si="3"/>
        <v>2</v>
      </c>
      <c r="I90" s="375">
        <f t="shared" si="5"/>
        <v>76800</v>
      </c>
    </row>
    <row r="91" spans="1:9">
      <c r="A91" s="372">
        <v>81</v>
      </c>
      <c r="B91" s="379" t="s">
        <v>1444</v>
      </c>
      <c r="C91" s="372">
        <v>2018</v>
      </c>
      <c r="D91" s="372" t="s">
        <v>12</v>
      </c>
      <c r="E91" s="28">
        <v>6300</v>
      </c>
      <c r="F91" s="374">
        <v>10</v>
      </c>
      <c r="G91" s="21">
        <f t="shared" si="4"/>
        <v>63000</v>
      </c>
      <c r="H91" s="375">
        <f t="shared" si="3"/>
        <v>10</v>
      </c>
      <c r="I91" s="375">
        <f t="shared" si="5"/>
        <v>63000</v>
      </c>
    </row>
    <row r="92" spans="1:9">
      <c r="A92" s="372">
        <v>82</v>
      </c>
      <c r="B92" s="379" t="s">
        <v>1445</v>
      </c>
      <c r="C92" s="372">
        <v>2018</v>
      </c>
      <c r="D92" s="372" t="s">
        <v>12</v>
      </c>
      <c r="E92" s="28">
        <v>24000</v>
      </c>
      <c r="F92" s="374">
        <v>2</v>
      </c>
      <c r="G92" s="21">
        <f t="shared" si="4"/>
        <v>48000</v>
      </c>
      <c r="H92" s="375">
        <f t="shared" si="3"/>
        <v>2</v>
      </c>
      <c r="I92" s="375">
        <f t="shared" si="5"/>
        <v>48000</v>
      </c>
    </row>
    <row r="93" spans="1:9">
      <c r="A93" s="372">
        <v>83</v>
      </c>
      <c r="B93" s="379" t="s">
        <v>1049</v>
      </c>
      <c r="C93" s="372">
        <v>2018</v>
      </c>
      <c r="D93" s="372" t="s">
        <v>12</v>
      </c>
      <c r="E93" s="28">
        <v>5000</v>
      </c>
      <c r="F93" s="374">
        <v>60</v>
      </c>
      <c r="G93" s="21">
        <f t="shared" si="4"/>
        <v>300000</v>
      </c>
      <c r="H93" s="375">
        <f t="shared" si="3"/>
        <v>60</v>
      </c>
      <c r="I93" s="375">
        <f t="shared" si="5"/>
        <v>300000</v>
      </c>
    </row>
    <row r="94" spans="1:9">
      <c r="A94" s="372">
        <v>84</v>
      </c>
      <c r="B94" s="379" t="s">
        <v>1446</v>
      </c>
      <c r="C94" s="372">
        <v>2018</v>
      </c>
      <c r="D94" s="372" t="s">
        <v>12</v>
      </c>
      <c r="E94" s="28">
        <v>2500</v>
      </c>
      <c r="F94" s="374">
        <v>60</v>
      </c>
      <c r="G94" s="21">
        <f t="shared" si="4"/>
        <v>150000</v>
      </c>
      <c r="H94" s="375">
        <f t="shared" si="3"/>
        <v>60</v>
      </c>
      <c r="I94" s="375">
        <f t="shared" si="5"/>
        <v>150000</v>
      </c>
    </row>
    <row r="95" spans="1:9">
      <c r="A95" s="372">
        <v>85</v>
      </c>
      <c r="B95" s="379" t="s">
        <v>753</v>
      </c>
      <c r="C95" s="372">
        <v>2018</v>
      </c>
      <c r="D95" s="372" t="s">
        <v>12</v>
      </c>
      <c r="E95" s="28">
        <v>800</v>
      </c>
      <c r="F95" s="374">
        <v>60</v>
      </c>
      <c r="G95" s="21">
        <f t="shared" si="4"/>
        <v>48000</v>
      </c>
      <c r="H95" s="375">
        <f t="shared" si="3"/>
        <v>60</v>
      </c>
      <c r="I95" s="375">
        <f t="shared" si="5"/>
        <v>48000</v>
      </c>
    </row>
    <row r="96" spans="1:9">
      <c r="A96" s="372">
        <v>86</v>
      </c>
      <c r="B96" s="379" t="s">
        <v>1041</v>
      </c>
      <c r="C96" s="372">
        <v>2018</v>
      </c>
      <c r="D96" s="372" t="s">
        <v>12</v>
      </c>
      <c r="E96" s="28">
        <v>2000</v>
      </c>
      <c r="F96" s="374">
        <v>60</v>
      </c>
      <c r="G96" s="21">
        <f t="shared" si="4"/>
        <v>120000</v>
      </c>
      <c r="H96" s="375">
        <f t="shared" si="3"/>
        <v>60</v>
      </c>
      <c r="I96" s="375">
        <f t="shared" si="5"/>
        <v>120000</v>
      </c>
    </row>
    <row r="97" spans="1:9">
      <c r="A97" s="372">
        <v>87</v>
      </c>
      <c r="B97" s="379" t="s">
        <v>1447</v>
      </c>
      <c r="C97" s="372">
        <v>2018</v>
      </c>
      <c r="D97" s="372" t="s">
        <v>12</v>
      </c>
      <c r="E97" s="28">
        <v>2400</v>
      </c>
      <c r="F97" s="374">
        <v>120</v>
      </c>
      <c r="G97" s="21">
        <f t="shared" si="4"/>
        <v>288000</v>
      </c>
      <c r="H97" s="375">
        <f t="shared" si="3"/>
        <v>120</v>
      </c>
      <c r="I97" s="375">
        <f t="shared" si="5"/>
        <v>288000</v>
      </c>
    </row>
    <row r="98" spans="1:9">
      <c r="A98" s="372">
        <v>88</v>
      </c>
      <c r="B98" s="378" t="s">
        <v>1405</v>
      </c>
      <c r="C98" s="380">
        <v>2019</v>
      </c>
      <c r="D98" s="372" t="s">
        <v>12</v>
      </c>
      <c r="E98" s="84">
        <v>8000</v>
      </c>
      <c r="F98" s="84">
        <v>2</v>
      </c>
      <c r="G98" s="21">
        <f t="shared" si="4"/>
        <v>16000</v>
      </c>
      <c r="H98" s="84">
        <f t="shared" si="3"/>
        <v>2</v>
      </c>
      <c r="I98" s="375">
        <f t="shared" si="5"/>
        <v>16000</v>
      </c>
    </row>
    <row r="99" spans="1:9">
      <c r="A99" s="372">
        <v>89</v>
      </c>
      <c r="B99" s="377" t="s">
        <v>1441</v>
      </c>
      <c r="C99" s="380">
        <v>2019</v>
      </c>
      <c r="D99" s="372" t="s">
        <v>12</v>
      </c>
      <c r="E99" s="84">
        <v>8000</v>
      </c>
      <c r="F99" s="84">
        <v>2</v>
      </c>
      <c r="G99" s="21">
        <f t="shared" si="4"/>
        <v>16000</v>
      </c>
      <c r="H99" s="84">
        <f t="shared" si="3"/>
        <v>2</v>
      </c>
      <c r="I99" s="375">
        <f t="shared" si="5"/>
        <v>16000</v>
      </c>
    </row>
    <row r="100" spans="1:9">
      <c r="A100" s="372">
        <v>90</v>
      </c>
      <c r="B100" s="84" t="s">
        <v>1448</v>
      </c>
      <c r="C100" s="380">
        <v>2019</v>
      </c>
      <c r="D100" s="372" t="s">
        <v>12</v>
      </c>
      <c r="E100" s="84">
        <v>380</v>
      </c>
      <c r="F100" s="84">
        <v>60</v>
      </c>
      <c r="G100" s="21">
        <f t="shared" si="4"/>
        <v>22800</v>
      </c>
      <c r="H100" s="84">
        <f t="shared" si="3"/>
        <v>60</v>
      </c>
      <c r="I100" s="375">
        <f t="shared" si="5"/>
        <v>22800</v>
      </c>
    </row>
    <row r="101" spans="1:9">
      <c r="A101" s="372">
        <v>91</v>
      </c>
      <c r="B101" s="84" t="s">
        <v>1449</v>
      </c>
      <c r="C101" s="380">
        <v>2019</v>
      </c>
      <c r="D101" s="372" t="s">
        <v>12</v>
      </c>
      <c r="E101" s="84">
        <v>380</v>
      </c>
      <c r="F101" s="84">
        <v>60</v>
      </c>
      <c r="G101" s="21">
        <f t="shared" si="4"/>
        <v>22800</v>
      </c>
      <c r="H101" s="84">
        <f t="shared" si="3"/>
        <v>60</v>
      </c>
      <c r="I101" s="375">
        <f t="shared" si="5"/>
        <v>22800</v>
      </c>
    </row>
    <row r="102" spans="1:9">
      <c r="A102" s="372">
        <v>92</v>
      </c>
      <c r="B102" s="373" t="s">
        <v>1450</v>
      </c>
      <c r="C102" s="380">
        <v>2019</v>
      </c>
      <c r="D102" s="372" t="s">
        <v>12</v>
      </c>
      <c r="E102" s="84">
        <v>220</v>
      </c>
      <c r="F102" s="84">
        <v>60</v>
      </c>
      <c r="G102" s="21">
        <f t="shared" si="4"/>
        <v>13200</v>
      </c>
      <c r="H102" s="84">
        <f t="shared" si="3"/>
        <v>60</v>
      </c>
      <c r="I102" s="375">
        <f t="shared" si="5"/>
        <v>13200</v>
      </c>
    </row>
    <row r="103" spans="1:9">
      <c r="A103" s="372">
        <v>93</v>
      </c>
      <c r="B103" s="373" t="s">
        <v>1451</v>
      </c>
      <c r="C103" s="380">
        <v>2019</v>
      </c>
      <c r="D103" s="372" t="s">
        <v>12</v>
      </c>
      <c r="E103" s="84">
        <v>3500</v>
      </c>
      <c r="F103" s="84">
        <v>2</v>
      </c>
      <c r="G103" s="21">
        <f t="shared" si="4"/>
        <v>7000</v>
      </c>
      <c r="H103" s="84">
        <f t="shared" si="3"/>
        <v>2</v>
      </c>
      <c r="I103" s="375">
        <f t="shared" si="5"/>
        <v>7000</v>
      </c>
    </row>
    <row r="104" spans="1:9">
      <c r="A104" s="372">
        <v>94</v>
      </c>
      <c r="B104" s="84" t="s">
        <v>1452</v>
      </c>
      <c r="C104" s="380">
        <v>2019</v>
      </c>
      <c r="D104" s="372" t="s">
        <v>12</v>
      </c>
      <c r="E104" s="84">
        <v>2500</v>
      </c>
      <c r="F104" s="84">
        <v>2</v>
      </c>
      <c r="G104" s="21">
        <f t="shared" si="4"/>
        <v>5000</v>
      </c>
      <c r="H104" s="84">
        <f t="shared" si="3"/>
        <v>2</v>
      </c>
      <c r="I104" s="375">
        <f t="shared" si="5"/>
        <v>5000</v>
      </c>
    </row>
    <row r="105" spans="1:9">
      <c r="A105" s="372">
        <v>95</v>
      </c>
      <c r="B105" s="84" t="s">
        <v>1453</v>
      </c>
      <c r="C105" s="380">
        <v>2019</v>
      </c>
      <c r="D105" s="372" t="s">
        <v>12</v>
      </c>
      <c r="E105" s="84">
        <v>25000</v>
      </c>
      <c r="F105" s="84">
        <v>1</v>
      </c>
      <c r="G105" s="21">
        <f t="shared" si="4"/>
        <v>25000</v>
      </c>
      <c r="H105" s="84">
        <f t="shared" si="3"/>
        <v>1</v>
      </c>
      <c r="I105" s="375">
        <f t="shared" si="5"/>
        <v>25000</v>
      </c>
    </row>
    <row r="106" spans="1:9">
      <c r="A106" s="372">
        <v>96</v>
      </c>
      <c r="B106" s="84" t="s">
        <v>1454</v>
      </c>
      <c r="C106" s="380">
        <v>2019</v>
      </c>
      <c r="D106" s="372" t="s">
        <v>12</v>
      </c>
      <c r="E106" s="84">
        <v>12000</v>
      </c>
      <c r="F106" s="84">
        <v>10</v>
      </c>
      <c r="G106" s="21">
        <f t="shared" si="4"/>
        <v>120000</v>
      </c>
      <c r="H106" s="84">
        <f t="shared" si="3"/>
        <v>10</v>
      </c>
      <c r="I106" s="375">
        <f t="shared" si="5"/>
        <v>120000</v>
      </c>
    </row>
    <row r="107" spans="1:9">
      <c r="A107" s="372">
        <v>97</v>
      </c>
      <c r="B107" s="84" t="s">
        <v>1438</v>
      </c>
      <c r="C107" s="380">
        <v>2019</v>
      </c>
      <c r="D107" s="372" t="s">
        <v>12</v>
      </c>
      <c r="E107" s="84">
        <v>7000</v>
      </c>
      <c r="F107" s="84">
        <v>8</v>
      </c>
      <c r="G107" s="21">
        <f t="shared" si="4"/>
        <v>56000</v>
      </c>
      <c r="H107" s="84">
        <f t="shared" si="3"/>
        <v>8</v>
      </c>
      <c r="I107" s="375">
        <f t="shared" si="5"/>
        <v>56000</v>
      </c>
    </row>
    <row r="108" spans="1:9">
      <c r="A108" s="372">
        <v>98</v>
      </c>
      <c r="B108" s="373" t="s">
        <v>772</v>
      </c>
      <c r="C108" s="380">
        <v>2019</v>
      </c>
      <c r="D108" s="372" t="s">
        <v>12</v>
      </c>
      <c r="E108" s="84">
        <v>120000</v>
      </c>
      <c r="F108" s="84">
        <v>2</v>
      </c>
      <c r="G108" s="21">
        <f t="shared" si="4"/>
        <v>240000</v>
      </c>
      <c r="H108" s="84">
        <f t="shared" si="3"/>
        <v>2</v>
      </c>
      <c r="I108" s="375">
        <f t="shared" si="5"/>
        <v>240000</v>
      </c>
    </row>
    <row r="109" spans="1:9">
      <c r="A109" s="372">
        <v>99</v>
      </c>
      <c r="B109" s="373" t="s">
        <v>740</v>
      </c>
      <c r="C109" s="380">
        <v>2019</v>
      </c>
      <c r="D109" s="372" t="s">
        <v>12</v>
      </c>
      <c r="E109" s="84">
        <v>3000</v>
      </c>
      <c r="F109" s="84">
        <v>60</v>
      </c>
      <c r="G109" s="21">
        <f t="shared" si="4"/>
        <v>180000</v>
      </c>
      <c r="H109" s="84">
        <f t="shared" si="3"/>
        <v>60</v>
      </c>
      <c r="I109" s="375">
        <f t="shared" si="5"/>
        <v>180000</v>
      </c>
    </row>
    <row r="110" spans="1:9">
      <c r="A110" s="372">
        <v>100</v>
      </c>
      <c r="B110" s="376" t="s">
        <v>1397</v>
      </c>
      <c r="C110" s="380">
        <v>2019</v>
      </c>
      <c r="D110" s="372" t="s">
        <v>12</v>
      </c>
      <c r="E110" s="84">
        <v>43000</v>
      </c>
      <c r="F110" s="84">
        <v>2</v>
      </c>
      <c r="G110" s="21">
        <f t="shared" si="4"/>
        <v>86000</v>
      </c>
      <c r="H110" s="84">
        <f t="shared" si="3"/>
        <v>2</v>
      </c>
      <c r="I110" s="375">
        <f t="shared" si="5"/>
        <v>86000</v>
      </c>
    </row>
    <row r="111" spans="1:9">
      <c r="A111" s="372">
        <v>101</v>
      </c>
      <c r="B111" s="373" t="s">
        <v>746</v>
      </c>
      <c r="C111" s="380">
        <v>2019</v>
      </c>
      <c r="D111" s="372" t="s">
        <v>12</v>
      </c>
      <c r="E111" s="84">
        <v>15000</v>
      </c>
      <c r="F111" s="84">
        <v>2</v>
      </c>
      <c r="G111" s="21">
        <f t="shared" si="4"/>
        <v>30000</v>
      </c>
      <c r="H111" s="84">
        <f t="shared" si="3"/>
        <v>2</v>
      </c>
      <c r="I111" s="375">
        <f t="shared" si="5"/>
        <v>30000</v>
      </c>
    </row>
    <row r="112" spans="1:9">
      <c r="A112" s="372">
        <v>102</v>
      </c>
      <c r="B112" s="373" t="s">
        <v>1455</v>
      </c>
      <c r="C112" s="380">
        <v>2019</v>
      </c>
      <c r="D112" s="372" t="s">
        <v>12</v>
      </c>
      <c r="E112" s="84">
        <v>25000</v>
      </c>
      <c r="F112" s="84">
        <v>2</v>
      </c>
      <c r="G112" s="21">
        <f t="shared" si="4"/>
        <v>50000</v>
      </c>
      <c r="H112" s="84">
        <f t="shared" si="3"/>
        <v>2</v>
      </c>
      <c r="I112" s="375">
        <f t="shared" si="5"/>
        <v>50000</v>
      </c>
    </row>
    <row r="113" spans="1:9">
      <c r="A113" s="372">
        <v>103</v>
      </c>
      <c r="B113" s="373" t="s">
        <v>1456</v>
      </c>
      <c r="C113" s="380">
        <v>2019</v>
      </c>
      <c r="D113" s="372" t="s">
        <v>12</v>
      </c>
      <c r="E113" s="84">
        <v>4000</v>
      </c>
      <c r="F113" s="84">
        <v>23</v>
      </c>
      <c r="G113" s="21">
        <f t="shared" si="4"/>
        <v>92000</v>
      </c>
      <c r="H113" s="84">
        <f t="shared" si="3"/>
        <v>23</v>
      </c>
      <c r="I113" s="375">
        <f t="shared" si="5"/>
        <v>92000</v>
      </c>
    </row>
    <row r="114" spans="1:9">
      <c r="A114" s="372">
        <v>104</v>
      </c>
      <c r="B114" s="373" t="s">
        <v>1457</v>
      </c>
      <c r="C114" s="380">
        <v>2019</v>
      </c>
      <c r="D114" s="372" t="s">
        <v>12</v>
      </c>
      <c r="E114" s="84">
        <v>3000</v>
      </c>
      <c r="F114" s="84">
        <v>9</v>
      </c>
      <c r="G114" s="21">
        <f t="shared" si="4"/>
        <v>27000</v>
      </c>
      <c r="H114" s="84">
        <f t="shared" si="3"/>
        <v>9</v>
      </c>
      <c r="I114" s="375">
        <f t="shared" si="5"/>
        <v>27000</v>
      </c>
    </row>
    <row r="115" spans="1:9">
      <c r="A115" s="372">
        <v>105</v>
      </c>
      <c r="B115" s="373" t="s">
        <v>1458</v>
      </c>
      <c r="C115" s="380">
        <v>2019</v>
      </c>
      <c r="D115" s="372" t="s">
        <v>12</v>
      </c>
      <c r="E115" s="84">
        <v>9750</v>
      </c>
      <c r="F115" s="84">
        <v>8</v>
      </c>
      <c r="G115" s="21">
        <f t="shared" si="4"/>
        <v>78000</v>
      </c>
      <c r="H115" s="84">
        <f t="shared" si="3"/>
        <v>8</v>
      </c>
      <c r="I115" s="375">
        <f t="shared" si="5"/>
        <v>78000</v>
      </c>
    </row>
    <row r="116" spans="1:9">
      <c r="A116" s="372">
        <v>106</v>
      </c>
      <c r="B116" s="376" t="s">
        <v>1459</v>
      </c>
      <c r="C116" s="380">
        <v>2019</v>
      </c>
      <c r="D116" s="372" t="s">
        <v>12</v>
      </c>
      <c r="E116" s="84">
        <v>12000</v>
      </c>
      <c r="F116" s="84">
        <v>1</v>
      </c>
      <c r="G116" s="21">
        <f t="shared" si="4"/>
        <v>12000</v>
      </c>
      <c r="H116" s="84">
        <f t="shared" si="3"/>
        <v>1</v>
      </c>
      <c r="I116" s="375">
        <f t="shared" si="5"/>
        <v>12000</v>
      </c>
    </row>
    <row r="117" spans="1:9">
      <c r="A117" s="372">
        <v>107</v>
      </c>
      <c r="B117" s="376" t="s">
        <v>1460</v>
      </c>
      <c r="C117" s="380">
        <v>2019</v>
      </c>
      <c r="D117" s="372" t="s">
        <v>12</v>
      </c>
      <c r="E117" s="84">
        <v>15500</v>
      </c>
      <c r="F117" s="84">
        <v>1</v>
      </c>
      <c r="G117" s="21">
        <f t="shared" si="4"/>
        <v>15500</v>
      </c>
      <c r="H117" s="84">
        <f t="shared" si="3"/>
        <v>1</v>
      </c>
      <c r="I117" s="375">
        <f t="shared" si="5"/>
        <v>15500</v>
      </c>
    </row>
    <row r="118" spans="1:9">
      <c r="A118" s="372">
        <v>108</v>
      </c>
      <c r="B118" s="84" t="s">
        <v>1461</v>
      </c>
      <c r="C118" s="380">
        <v>2019</v>
      </c>
      <c r="D118" s="372" t="s">
        <v>12</v>
      </c>
      <c r="E118" s="84">
        <v>52000</v>
      </c>
      <c r="F118" s="84">
        <v>1</v>
      </c>
      <c r="G118" s="21">
        <f t="shared" si="4"/>
        <v>52000</v>
      </c>
      <c r="H118" s="84">
        <f t="shared" si="3"/>
        <v>1</v>
      </c>
      <c r="I118" s="375">
        <f t="shared" si="5"/>
        <v>52000</v>
      </c>
    </row>
    <row r="119" spans="1:9">
      <c r="A119" s="372">
        <v>109</v>
      </c>
      <c r="B119" s="84" t="s">
        <v>432</v>
      </c>
      <c r="C119" s="380">
        <v>2019</v>
      </c>
      <c r="D119" s="372" t="s">
        <v>12</v>
      </c>
      <c r="E119" s="84">
        <v>6000</v>
      </c>
      <c r="F119" s="84">
        <v>1</v>
      </c>
      <c r="G119" s="21">
        <f t="shared" si="4"/>
        <v>6000</v>
      </c>
      <c r="H119" s="84">
        <f t="shared" si="3"/>
        <v>1</v>
      </c>
      <c r="I119" s="375">
        <f t="shared" si="5"/>
        <v>6000</v>
      </c>
    </row>
    <row r="120" spans="1:9">
      <c r="A120" s="372">
        <v>110</v>
      </c>
      <c r="B120" s="84" t="s">
        <v>1462</v>
      </c>
      <c r="C120" s="380">
        <v>2019</v>
      </c>
      <c r="D120" s="372" t="s">
        <v>12</v>
      </c>
      <c r="E120" s="84">
        <v>30000</v>
      </c>
      <c r="F120" s="84">
        <v>1</v>
      </c>
      <c r="G120" s="21">
        <f t="shared" si="4"/>
        <v>30000</v>
      </c>
      <c r="H120" s="84">
        <f t="shared" si="3"/>
        <v>1</v>
      </c>
      <c r="I120" s="375">
        <f t="shared" si="5"/>
        <v>30000</v>
      </c>
    </row>
    <row r="121" spans="1:9">
      <c r="A121" s="372">
        <v>111</v>
      </c>
      <c r="B121" s="373" t="s">
        <v>1463</v>
      </c>
      <c r="C121" s="380">
        <v>2019</v>
      </c>
      <c r="D121" s="372" t="s">
        <v>12</v>
      </c>
      <c r="E121" s="84">
        <v>52910</v>
      </c>
      <c r="F121" s="84">
        <v>1</v>
      </c>
      <c r="G121" s="21">
        <f t="shared" si="4"/>
        <v>52910</v>
      </c>
      <c r="H121" s="84">
        <f t="shared" si="3"/>
        <v>1</v>
      </c>
      <c r="I121" s="375">
        <f t="shared" si="5"/>
        <v>52910</v>
      </c>
    </row>
    <row r="122" spans="1:9" ht="16.5">
      <c r="A122" s="372">
        <v>112</v>
      </c>
      <c r="B122" s="373" t="s">
        <v>248</v>
      </c>
      <c r="C122" s="380">
        <v>2019</v>
      </c>
      <c r="D122" s="381" t="s">
        <v>1464</v>
      </c>
      <c r="E122" s="84">
        <v>4500</v>
      </c>
      <c r="F122" s="84">
        <v>62</v>
      </c>
      <c r="G122" s="21">
        <f t="shared" si="4"/>
        <v>279000</v>
      </c>
      <c r="H122" s="84">
        <f t="shared" si="3"/>
        <v>62</v>
      </c>
      <c r="I122" s="375">
        <f t="shared" si="5"/>
        <v>279000</v>
      </c>
    </row>
    <row r="123" spans="1:9">
      <c r="A123" s="372">
        <v>113</v>
      </c>
      <c r="B123" s="373" t="s">
        <v>1465</v>
      </c>
      <c r="C123" s="380">
        <v>2020</v>
      </c>
      <c r="D123" s="372" t="s">
        <v>12</v>
      </c>
      <c r="E123" s="84">
        <v>2100</v>
      </c>
      <c r="F123" s="84">
        <v>2</v>
      </c>
      <c r="G123" s="21">
        <f t="shared" si="4"/>
        <v>4200</v>
      </c>
      <c r="H123" s="84">
        <f t="shared" si="3"/>
        <v>2</v>
      </c>
      <c r="I123" s="375">
        <f t="shared" si="5"/>
        <v>4200</v>
      </c>
    </row>
    <row r="124" spans="1:9">
      <c r="A124" s="372">
        <v>114</v>
      </c>
      <c r="B124" s="373" t="s">
        <v>1466</v>
      </c>
      <c r="C124" s="380">
        <v>2020</v>
      </c>
      <c r="D124" s="372" t="s">
        <v>12</v>
      </c>
      <c r="E124" s="84">
        <v>30000</v>
      </c>
      <c r="F124" s="84">
        <v>1</v>
      </c>
      <c r="G124" s="21">
        <f t="shared" si="4"/>
        <v>30000</v>
      </c>
      <c r="H124" s="84">
        <f t="shared" si="3"/>
        <v>1</v>
      </c>
      <c r="I124" s="375">
        <f t="shared" si="5"/>
        <v>30000</v>
      </c>
    </row>
    <row r="125" spans="1:9">
      <c r="A125" s="372">
        <v>115</v>
      </c>
      <c r="B125" s="373" t="s">
        <v>1237</v>
      </c>
      <c r="C125" s="380">
        <v>2020</v>
      </c>
      <c r="D125" s="372" t="s">
        <v>12</v>
      </c>
      <c r="E125" s="84">
        <v>8000</v>
      </c>
      <c r="F125" s="84">
        <v>4</v>
      </c>
      <c r="G125" s="21">
        <f t="shared" si="4"/>
        <v>32000</v>
      </c>
      <c r="H125" s="84">
        <f t="shared" si="3"/>
        <v>4</v>
      </c>
      <c r="I125" s="375">
        <f t="shared" si="5"/>
        <v>32000</v>
      </c>
    </row>
    <row r="126" spans="1:9">
      <c r="A126" s="372">
        <v>116</v>
      </c>
      <c r="B126" s="373" t="s">
        <v>1463</v>
      </c>
      <c r="C126" s="380">
        <v>2021</v>
      </c>
      <c r="D126" s="372" t="s">
        <v>12</v>
      </c>
      <c r="E126" s="84">
        <v>74000</v>
      </c>
      <c r="F126" s="84">
        <v>2</v>
      </c>
      <c r="G126" s="21">
        <f t="shared" si="4"/>
        <v>148000</v>
      </c>
      <c r="H126" s="84">
        <f t="shared" si="3"/>
        <v>2</v>
      </c>
      <c r="I126" s="375">
        <f t="shared" si="5"/>
        <v>148000</v>
      </c>
    </row>
    <row r="127" spans="1:9">
      <c r="A127" s="372">
        <v>117</v>
      </c>
      <c r="B127" s="379" t="s">
        <v>172</v>
      </c>
      <c r="C127" s="380">
        <v>2021</v>
      </c>
      <c r="D127" s="372" t="s">
        <v>12</v>
      </c>
      <c r="E127" s="84">
        <v>25900</v>
      </c>
      <c r="F127" s="84">
        <v>1</v>
      </c>
      <c r="G127" s="21">
        <f t="shared" si="4"/>
        <v>25900</v>
      </c>
      <c r="H127" s="84">
        <f t="shared" si="3"/>
        <v>1</v>
      </c>
      <c r="I127" s="375">
        <f t="shared" si="5"/>
        <v>25900</v>
      </c>
    </row>
    <row r="128" spans="1:9">
      <c r="A128" s="372">
        <v>118</v>
      </c>
      <c r="B128" s="379" t="s">
        <v>917</v>
      </c>
      <c r="C128" s="380">
        <v>2022</v>
      </c>
      <c r="D128" s="372" t="s">
        <v>12</v>
      </c>
      <c r="E128" s="84">
        <v>112740</v>
      </c>
      <c r="F128" s="84">
        <v>1</v>
      </c>
      <c r="G128" s="21">
        <f t="shared" si="4"/>
        <v>112740</v>
      </c>
      <c r="H128" s="84">
        <f t="shared" si="3"/>
        <v>1</v>
      </c>
      <c r="I128" s="375">
        <f t="shared" si="5"/>
        <v>112740</v>
      </c>
    </row>
    <row r="129" spans="1:9">
      <c r="A129" s="372">
        <v>119</v>
      </c>
      <c r="B129" s="379" t="s">
        <v>344</v>
      </c>
      <c r="C129" s="380">
        <v>2022</v>
      </c>
      <c r="D129" s="372" t="s">
        <v>12</v>
      </c>
      <c r="E129" s="84">
        <v>261000</v>
      </c>
      <c r="F129" s="84">
        <v>1</v>
      </c>
      <c r="G129" s="21">
        <f t="shared" si="4"/>
        <v>261000</v>
      </c>
      <c r="H129" s="84">
        <f t="shared" si="3"/>
        <v>1</v>
      </c>
      <c r="I129" s="375">
        <f t="shared" si="5"/>
        <v>261000</v>
      </c>
    </row>
    <row r="130" spans="1:9">
      <c r="A130" s="372">
        <v>120</v>
      </c>
      <c r="B130" s="379" t="s">
        <v>731</v>
      </c>
      <c r="C130" s="380">
        <v>2022</v>
      </c>
      <c r="D130" s="372" t="s">
        <v>12</v>
      </c>
      <c r="E130" s="84">
        <v>4286</v>
      </c>
      <c r="F130" s="84">
        <v>30</v>
      </c>
      <c r="G130" s="21">
        <f t="shared" si="4"/>
        <v>128580</v>
      </c>
      <c r="H130" s="84">
        <f t="shared" si="3"/>
        <v>30</v>
      </c>
      <c r="I130" s="375">
        <f t="shared" si="5"/>
        <v>128580</v>
      </c>
    </row>
    <row r="131" spans="1:9">
      <c r="A131" s="372">
        <v>121</v>
      </c>
      <c r="B131" s="379" t="s">
        <v>477</v>
      </c>
      <c r="C131" s="380">
        <v>2022</v>
      </c>
      <c r="D131" s="372" t="s">
        <v>12</v>
      </c>
      <c r="E131" s="84">
        <v>46800</v>
      </c>
      <c r="F131" s="84">
        <v>2</v>
      </c>
      <c r="G131" s="21">
        <f t="shared" si="4"/>
        <v>93600</v>
      </c>
      <c r="H131" s="84">
        <f t="shared" si="3"/>
        <v>2</v>
      </c>
      <c r="I131" s="375">
        <f t="shared" si="5"/>
        <v>93600</v>
      </c>
    </row>
    <row r="132" spans="1:9">
      <c r="A132" s="372">
        <v>122</v>
      </c>
      <c r="B132" s="379" t="s">
        <v>1467</v>
      </c>
      <c r="C132" s="380">
        <v>2022</v>
      </c>
      <c r="D132" s="372" t="s">
        <v>12</v>
      </c>
      <c r="E132" s="84">
        <v>125000</v>
      </c>
      <c r="F132" s="84">
        <v>2</v>
      </c>
      <c r="G132" s="21">
        <f t="shared" si="4"/>
        <v>250000</v>
      </c>
      <c r="H132" s="84">
        <f t="shared" si="3"/>
        <v>2</v>
      </c>
      <c r="I132" s="375">
        <f t="shared" si="5"/>
        <v>250000</v>
      </c>
    </row>
    <row r="133" spans="1:9">
      <c r="A133" s="372">
        <v>123</v>
      </c>
      <c r="B133" s="379" t="s">
        <v>1468</v>
      </c>
      <c r="C133" s="380">
        <v>2022</v>
      </c>
      <c r="D133" s="372" t="s">
        <v>12</v>
      </c>
      <c r="E133" s="84">
        <v>35780</v>
      </c>
      <c r="F133" s="84">
        <v>2</v>
      </c>
      <c r="G133" s="21">
        <f t="shared" si="4"/>
        <v>71560</v>
      </c>
      <c r="H133" s="84">
        <f t="shared" si="3"/>
        <v>2</v>
      </c>
      <c r="I133" s="375">
        <f t="shared" si="5"/>
        <v>71560</v>
      </c>
    </row>
    <row r="134" spans="1:9" ht="28.5">
      <c r="A134" s="372">
        <v>124</v>
      </c>
      <c r="B134" s="13" t="s">
        <v>1469</v>
      </c>
      <c r="C134" s="380">
        <v>2022</v>
      </c>
      <c r="D134" s="372" t="s">
        <v>12</v>
      </c>
      <c r="E134" s="382">
        <v>17450</v>
      </c>
      <c r="F134" s="382">
        <v>1</v>
      </c>
      <c r="G134" s="383">
        <f t="shared" si="4"/>
        <v>17450</v>
      </c>
      <c r="H134" s="382">
        <f t="shared" si="3"/>
        <v>1</v>
      </c>
      <c r="I134" s="383">
        <f t="shared" si="5"/>
        <v>17450</v>
      </c>
    </row>
    <row r="135" spans="1:9" ht="28.5">
      <c r="A135" s="372">
        <v>125</v>
      </c>
      <c r="B135" s="13" t="s">
        <v>1470</v>
      </c>
      <c r="C135" s="380">
        <v>2022</v>
      </c>
      <c r="D135" s="372" t="s">
        <v>12</v>
      </c>
      <c r="E135" s="384">
        <v>497500</v>
      </c>
      <c r="F135" s="384">
        <v>2</v>
      </c>
      <c r="G135" s="383">
        <f t="shared" si="4"/>
        <v>995000</v>
      </c>
      <c r="H135" s="384">
        <f t="shared" si="3"/>
        <v>2</v>
      </c>
      <c r="I135" s="385">
        <f t="shared" si="5"/>
        <v>995000</v>
      </c>
    </row>
    <row r="136" spans="1:9" ht="28.5">
      <c r="A136" s="372">
        <v>126</v>
      </c>
      <c r="B136" s="13" t="s">
        <v>1471</v>
      </c>
      <c r="C136" s="380">
        <v>2022</v>
      </c>
      <c r="D136" s="372" t="s">
        <v>12</v>
      </c>
      <c r="E136" s="384">
        <v>56050</v>
      </c>
      <c r="F136" s="384">
        <v>1</v>
      </c>
      <c r="G136" s="383">
        <f t="shared" si="4"/>
        <v>56050</v>
      </c>
      <c r="H136" s="384">
        <f t="shared" si="3"/>
        <v>1</v>
      </c>
      <c r="I136" s="385">
        <f t="shared" si="5"/>
        <v>56050</v>
      </c>
    </row>
    <row r="137" spans="1:9" ht="28.5">
      <c r="A137" s="372">
        <v>127</v>
      </c>
      <c r="B137" s="13" t="s">
        <v>1472</v>
      </c>
      <c r="C137" s="380">
        <v>2022</v>
      </c>
      <c r="D137" s="372" t="s">
        <v>12</v>
      </c>
      <c r="E137" s="384">
        <v>37000</v>
      </c>
      <c r="F137" s="384">
        <v>1</v>
      </c>
      <c r="G137" s="383">
        <f t="shared" si="4"/>
        <v>37000</v>
      </c>
      <c r="H137" s="384">
        <f t="shared" si="3"/>
        <v>1</v>
      </c>
      <c r="I137" s="385">
        <f t="shared" si="5"/>
        <v>37000</v>
      </c>
    </row>
    <row r="138" spans="1:9" ht="28.5">
      <c r="A138" s="372">
        <v>128</v>
      </c>
      <c r="B138" s="13" t="s">
        <v>1473</v>
      </c>
      <c r="C138" s="380">
        <v>2022</v>
      </c>
      <c r="D138" s="372" t="s">
        <v>12</v>
      </c>
      <c r="E138" s="382">
        <v>19380</v>
      </c>
      <c r="F138" s="382">
        <v>1</v>
      </c>
      <c r="G138" s="383">
        <f t="shared" si="4"/>
        <v>19380</v>
      </c>
      <c r="H138" s="382">
        <f t="shared" si="3"/>
        <v>1</v>
      </c>
      <c r="I138" s="383">
        <f t="shared" si="5"/>
        <v>19380</v>
      </c>
    </row>
    <row r="139" spans="1:9" ht="42.75">
      <c r="A139" s="372">
        <v>129</v>
      </c>
      <c r="B139" s="13" t="s">
        <v>1474</v>
      </c>
      <c r="C139" s="380">
        <v>2022</v>
      </c>
      <c r="D139" s="372" t="s">
        <v>12</v>
      </c>
      <c r="E139" s="384">
        <v>24700</v>
      </c>
      <c r="F139" s="384">
        <v>3</v>
      </c>
      <c r="G139" s="383">
        <f t="shared" si="4"/>
        <v>74100</v>
      </c>
      <c r="H139" s="384">
        <f t="shared" ref="H139:H148" si="6">SUM(F139)</f>
        <v>3</v>
      </c>
      <c r="I139" s="385">
        <f t="shared" si="5"/>
        <v>74100</v>
      </c>
    </row>
    <row r="140" spans="1:9">
      <c r="A140" s="372">
        <v>130</v>
      </c>
      <c r="B140" s="379" t="s">
        <v>1475</v>
      </c>
      <c r="C140" s="380">
        <v>2022</v>
      </c>
      <c r="D140" s="372" t="s">
        <v>1476</v>
      </c>
      <c r="E140" s="84">
        <v>2000</v>
      </c>
      <c r="F140" s="84">
        <v>2</v>
      </c>
      <c r="G140" s="21">
        <f t="shared" ref="G140:G148" si="7">E140*F140</f>
        <v>4000</v>
      </c>
      <c r="H140" s="84">
        <f t="shared" si="6"/>
        <v>2</v>
      </c>
      <c r="I140" s="375">
        <f t="shared" ref="I140:I148" si="8">G140</f>
        <v>4000</v>
      </c>
    </row>
    <row r="141" spans="1:9">
      <c r="A141" s="372">
        <v>131</v>
      </c>
      <c r="B141" s="379" t="s">
        <v>1477</v>
      </c>
      <c r="C141" s="380">
        <v>2022</v>
      </c>
      <c r="D141" s="372" t="s">
        <v>761</v>
      </c>
      <c r="E141" s="84">
        <v>167</v>
      </c>
      <c r="F141" s="84">
        <v>450</v>
      </c>
      <c r="G141" s="21">
        <f t="shared" si="7"/>
        <v>75150</v>
      </c>
      <c r="H141" s="84">
        <f t="shared" si="6"/>
        <v>450</v>
      </c>
      <c r="I141" s="375">
        <f t="shared" si="8"/>
        <v>75150</v>
      </c>
    </row>
    <row r="142" spans="1:9">
      <c r="A142" s="372">
        <v>132</v>
      </c>
      <c r="B142" s="379" t="s">
        <v>1478</v>
      </c>
      <c r="C142" s="380">
        <v>2022</v>
      </c>
      <c r="D142" s="372" t="s">
        <v>12</v>
      </c>
      <c r="E142" s="84">
        <v>15000</v>
      </c>
      <c r="F142" s="84">
        <v>1</v>
      </c>
      <c r="G142" s="21">
        <f t="shared" si="7"/>
        <v>15000</v>
      </c>
      <c r="H142" s="84">
        <f t="shared" si="6"/>
        <v>1</v>
      </c>
      <c r="I142" s="375">
        <f t="shared" si="8"/>
        <v>15000</v>
      </c>
    </row>
    <row r="143" spans="1:9" ht="42.75">
      <c r="A143" s="372">
        <v>133</v>
      </c>
      <c r="B143" s="13" t="s">
        <v>1479</v>
      </c>
      <c r="C143" s="380">
        <v>2023</v>
      </c>
      <c r="D143" s="372" t="s">
        <v>12</v>
      </c>
      <c r="E143" s="384">
        <v>140000</v>
      </c>
      <c r="F143" s="384">
        <v>1</v>
      </c>
      <c r="G143" s="383">
        <f t="shared" si="7"/>
        <v>140000</v>
      </c>
      <c r="H143" s="384">
        <f t="shared" si="6"/>
        <v>1</v>
      </c>
      <c r="I143" s="385">
        <f t="shared" si="8"/>
        <v>140000</v>
      </c>
    </row>
    <row r="144" spans="1:9" ht="28.5">
      <c r="A144" s="372">
        <v>134</v>
      </c>
      <c r="B144" s="13" t="s">
        <v>1480</v>
      </c>
      <c r="C144" s="380">
        <v>2023</v>
      </c>
      <c r="D144" s="372" t="s">
        <v>12</v>
      </c>
      <c r="E144" s="384">
        <v>159900</v>
      </c>
      <c r="F144" s="384">
        <v>1</v>
      </c>
      <c r="G144" s="383">
        <f t="shared" si="7"/>
        <v>159900</v>
      </c>
      <c r="H144" s="384">
        <f t="shared" si="6"/>
        <v>1</v>
      </c>
      <c r="I144" s="385">
        <f t="shared" si="8"/>
        <v>159900</v>
      </c>
    </row>
    <row r="145" spans="1:9" ht="28.5">
      <c r="A145" s="372">
        <v>135</v>
      </c>
      <c r="B145" s="13" t="s">
        <v>1481</v>
      </c>
      <c r="C145" s="380">
        <v>2023</v>
      </c>
      <c r="D145" s="372" t="s">
        <v>12</v>
      </c>
      <c r="E145" s="384">
        <v>19000</v>
      </c>
      <c r="F145" s="384">
        <v>10</v>
      </c>
      <c r="G145" s="383">
        <f t="shared" si="7"/>
        <v>190000</v>
      </c>
      <c r="H145" s="384">
        <f t="shared" si="6"/>
        <v>10</v>
      </c>
      <c r="I145" s="385">
        <f t="shared" si="8"/>
        <v>190000</v>
      </c>
    </row>
    <row r="146" spans="1:9" ht="28.5">
      <c r="A146" s="372">
        <v>136</v>
      </c>
      <c r="B146" s="13" t="s">
        <v>1482</v>
      </c>
      <c r="C146" s="380">
        <v>2023</v>
      </c>
      <c r="D146" s="372" t="s">
        <v>12</v>
      </c>
      <c r="E146" s="384">
        <v>35000</v>
      </c>
      <c r="F146" s="384">
        <v>6</v>
      </c>
      <c r="G146" s="383">
        <f t="shared" si="7"/>
        <v>210000</v>
      </c>
      <c r="H146" s="384">
        <f t="shared" si="6"/>
        <v>6</v>
      </c>
      <c r="I146" s="385">
        <f t="shared" si="8"/>
        <v>210000</v>
      </c>
    </row>
    <row r="147" spans="1:9" ht="28.5">
      <c r="A147" s="372">
        <v>137</v>
      </c>
      <c r="B147" s="13" t="s">
        <v>1482</v>
      </c>
      <c r="C147" s="380">
        <v>2023</v>
      </c>
      <c r="D147" s="372" t="s">
        <v>12</v>
      </c>
      <c r="E147" s="384">
        <v>15000</v>
      </c>
      <c r="F147" s="384">
        <v>6</v>
      </c>
      <c r="G147" s="383">
        <f t="shared" si="7"/>
        <v>90000</v>
      </c>
      <c r="H147" s="384">
        <f t="shared" si="6"/>
        <v>6</v>
      </c>
      <c r="I147" s="385">
        <f t="shared" si="8"/>
        <v>90000</v>
      </c>
    </row>
    <row r="148" spans="1:9">
      <c r="A148" s="372">
        <v>138</v>
      </c>
      <c r="B148" s="379" t="s">
        <v>731</v>
      </c>
      <c r="C148" s="380">
        <v>2023</v>
      </c>
      <c r="D148" s="372" t="s">
        <v>12</v>
      </c>
      <c r="E148" s="384">
        <v>5500</v>
      </c>
      <c r="F148" s="384">
        <v>38</v>
      </c>
      <c r="G148" s="383">
        <f t="shared" si="7"/>
        <v>209000</v>
      </c>
      <c r="H148" s="384">
        <f t="shared" si="6"/>
        <v>38</v>
      </c>
      <c r="I148" s="385">
        <f t="shared" si="8"/>
        <v>209000</v>
      </c>
    </row>
    <row r="149" spans="1:9">
      <c r="A149" s="1403" t="s">
        <v>713</v>
      </c>
      <c r="B149" s="1404"/>
      <c r="C149" s="1405"/>
      <c r="D149" s="386"/>
      <c r="E149" s="28"/>
      <c r="F149" s="21">
        <f>SUM(F11:F148)</f>
        <v>2991</v>
      </c>
      <c r="G149" s="21">
        <f>SUM(G11:G148)</f>
        <v>16499740</v>
      </c>
      <c r="H149" s="21">
        <f>SUM(H11:H148)</f>
        <v>2991</v>
      </c>
      <c r="I149" s="898">
        <f>SUM(I11:I148)</f>
        <v>16499740</v>
      </c>
    </row>
    <row r="156" spans="1:9" ht="18.75">
      <c r="C156" s="1411" t="s">
        <v>1362</v>
      </c>
      <c r="D156" s="1411"/>
      <c r="E156" s="1411"/>
    </row>
    <row r="157" spans="1:9" ht="15.75">
      <c r="A157" s="1246" t="s">
        <v>1385</v>
      </c>
      <c r="B157" s="1246" t="s">
        <v>1483</v>
      </c>
      <c r="C157" s="1246" t="s">
        <v>5</v>
      </c>
      <c r="D157" s="1246" t="s">
        <v>1484</v>
      </c>
      <c r="E157" s="1248" t="s">
        <v>1389</v>
      </c>
      <c r="F157" s="1249"/>
      <c r="G157" s="1410" t="s">
        <v>1485</v>
      </c>
      <c r="H157" s="1410"/>
    </row>
    <row r="158" spans="1:9" ht="31.5">
      <c r="A158" s="1406"/>
      <c r="B158" s="1406"/>
      <c r="C158" s="1406"/>
      <c r="D158" s="1406"/>
      <c r="E158" s="5" t="s">
        <v>1486</v>
      </c>
      <c r="F158" s="176" t="s">
        <v>679</v>
      </c>
      <c r="G158" s="5" t="s">
        <v>1486</v>
      </c>
      <c r="H158" s="14" t="s">
        <v>1487</v>
      </c>
    </row>
    <row r="159" spans="1:9" ht="15.75">
      <c r="A159" s="388">
        <v>1</v>
      </c>
      <c r="B159" s="389" t="s">
        <v>1488</v>
      </c>
      <c r="C159" s="5" t="s">
        <v>942</v>
      </c>
      <c r="D159" s="5">
        <v>2988</v>
      </c>
      <c r="E159" s="5">
        <v>12.9</v>
      </c>
      <c r="F159" s="390">
        <f>E159*D159</f>
        <v>38545.200000000004</v>
      </c>
      <c r="G159" s="5">
        <f t="shared" ref="G159:G176" si="9">SUM(E159)</f>
        <v>12.9</v>
      </c>
      <c r="H159" s="390">
        <f>F159</f>
        <v>38545.200000000004</v>
      </c>
    </row>
    <row r="160" spans="1:9" ht="15.75">
      <c r="A160" s="388">
        <v>2</v>
      </c>
      <c r="B160" s="389" t="s">
        <v>1489</v>
      </c>
      <c r="C160" s="5" t="s">
        <v>942</v>
      </c>
      <c r="D160" s="5">
        <v>443</v>
      </c>
      <c r="E160" s="5">
        <v>8.1</v>
      </c>
      <c r="F160" s="390">
        <f>E160*D160</f>
        <v>3588.2999999999997</v>
      </c>
      <c r="G160" s="5">
        <f t="shared" si="9"/>
        <v>8.1</v>
      </c>
      <c r="H160" s="390">
        <f t="shared" ref="H160:H176" si="10">F160</f>
        <v>3588.2999999999997</v>
      </c>
    </row>
    <row r="161" spans="1:8" ht="15.75">
      <c r="A161" s="388">
        <v>3</v>
      </c>
      <c r="B161" s="389" t="s">
        <v>1490</v>
      </c>
      <c r="C161" s="5" t="s">
        <v>942</v>
      </c>
      <c r="D161" s="5">
        <v>414</v>
      </c>
      <c r="E161" s="5">
        <v>5.6</v>
      </c>
      <c r="F161" s="390">
        <f t="shared" ref="F161:F176" si="11">E161*D161</f>
        <v>2318.3999999999996</v>
      </c>
      <c r="G161" s="5">
        <f t="shared" si="9"/>
        <v>5.6</v>
      </c>
      <c r="H161" s="390">
        <f t="shared" si="10"/>
        <v>2318.3999999999996</v>
      </c>
    </row>
    <row r="162" spans="1:8" ht="15.75">
      <c r="A162" s="388">
        <v>4</v>
      </c>
      <c r="B162" s="391" t="s">
        <v>1491</v>
      </c>
      <c r="C162" s="5" t="s">
        <v>942</v>
      </c>
      <c r="D162" s="5">
        <v>354</v>
      </c>
      <c r="E162" s="5">
        <v>3.2</v>
      </c>
      <c r="F162" s="390">
        <f t="shared" si="11"/>
        <v>1132.8</v>
      </c>
      <c r="G162" s="5">
        <f t="shared" si="9"/>
        <v>3.2</v>
      </c>
      <c r="H162" s="390">
        <f t="shared" si="10"/>
        <v>1132.8</v>
      </c>
    </row>
    <row r="163" spans="1:8" ht="15.75">
      <c r="A163" s="388">
        <v>5</v>
      </c>
      <c r="B163" s="389" t="s">
        <v>1492</v>
      </c>
      <c r="C163" s="5" t="s">
        <v>942</v>
      </c>
      <c r="D163" s="5">
        <v>567</v>
      </c>
      <c r="E163" s="5">
        <v>8.6</v>
      </c>
      <c r="F163" s="390">
        <f t="shared" si="11"/>
        <v>4876.2</v>
      </c>
      <c r="G163" s="5">
        <f t="shared" si="9"/>
        <v>8.6</v>
      </c>
      <c r="H163" s="390">
        <f t="shared" si="10"/>
        <v>4876.2</v>
      </c>
    </row>
    <row r="164" spans="1:8" ht="15.75">
      <c r="A164" s="388">
        <v>6</v>
      </c>
      <c r="B164" s="389" t="s">
        <v>1493</v>
      </c>
      <c r="C164" s="5" t="s">
        <v>947</v>
      </c>
      <c r="D164" s="5">
        <v>780</v>
      </c>
      <c r="E164" s="5">
        <v>13</v>
      </c>
      <c r="F164" s="390">
        <f t="shared" si="11"/>
        <v>10140</v>
      </c>
      <c r="G164" s="5">
        <f t="shared" si="9"/>
        <v>13</v>
      </c>
      <c r="H164" s="390">
        <f t="shared" si="10"/>
        <v>10140</v>
      </c>
    </row>
    <row r="165" spans="1:8" ht="15.75">
      <c r="A165" s="388">
        <v>7</v>
      </c>
      <c r="B165" s="391" t="s">
        <v>1494</v>
      </c>
      <c r="C165" s="5" t="s">
        <v>942</v>
      </c>
      <c r="D165" s="5">
        <v>148</v>
      </c>
      <c r="E165" s="5">
        <v>25</v>
      </c>
      <c r="F165" s="390">
        <f t="shared" si="11"/>
        <v>3700</v>
      </c>
      <c r="G165" s="5">
        <f t="shared" si="9"/>
        <v>25</v>
      </c>
      <c r="H165" s="390">
        <f t="shared" si="10"/>
        <v>3700</v>
      </c>
    </row>
    <row r="166" spans="1:8" ht="15.75">
      <c r="A166" s="388">
        <v>8</v>
      </c>
      <c r="B166" s="389" t="s">
        <v>1495</v>
      </c>
      <c r="C166" s="5" t="s">
        <v>942</v>
      </c>
      <c r="D166" s="5">
        <v>624</v>
      </c>
      <c r="E166" s="5">
        <v>5</v>
      </c>
      <c r="F166" s="390">
        <f t="shared" si="11"/>
        <v>3120</v>
      </c>
      <c r="G166" s="5">
        <f t="shared" si="9"/>
        <v>5</v>
      </c>
      <c r="H166" s="390">
        <f t="shared" si="10"/>
        <v>3120</v>
      </c>
    </row>
    <row r="167" spans="1:8" ht="15.75">
      <c r="A167" s="388">
        <v>9</v>
      </c>
      <c r="B167" s="389" t="s">
        <v>1496</v>
      </c>
      <c r="C167" s="5" t="s">
        <v>942</v>
      </c>
      <c r="D167" s="5">
        <v>287</v>
      </c>
      <c r="E167" s="5">
        <v>17</v>
      </c>
      <c r="F167" s="390">
        <f t="shared" si="11"/>
        <v>4879</v>
      </c>
      <c r="G167" s="5">
        <f t="shared" si="9"/>
        <v>17</v>
      </c>
      <c r="H167" s="390">
        <f t="shared" si="10"/>
        <v>4879</v>
      </c>
    </row>
    <row r="168" spans="1:8" ht="15.75">
      <c r="A168" s="388">
        <v>10</v>
      </c>
      <c r="B168" s="392" t="s">
        <v>1497</v>
      </c>
      <c r="C168" s="5" t="s">
        <v>942</v>
      </c>
      <c r="D168" s="5">
        <v>420</v>
      </c>
      <c r="E168" s="5">
        <v>0.6</v>
      </c>
      <c r="F168" s="390">
        <f t="shared" si="11"/>
        <v>252</v>
      </c>
      <c r="G168" s="5">
        <f t="shared" si="9"/>
        <v>0.6</v>
      </c>
      <c r="H168" s="390">
        <f t="shared" si="10"/>
        <v>252</v>
      </c>
    </row>
    <row r="169" spans="1:8" ht="15.75">
      <c r="A169" s="388">
        <v>11</v>
      </c>
      <c r="B169" s="391" t="s">
        <v>1498</v>
      </c>
      <c r="C169" s="5" t="s">
        <v>942</v>
      </c>
      <c r="D169" s="5">
        <v>384</v>
      </c>
      <c r="E169" s="5">
        <v>12.8</v>
      </c>
      <c r="F169" s="390">
        <f t="shared" si="11"/>
        <v>4915.2000000000007</v>
      </c>
      <c r="G169" s="5">
        <f t="shared" si="9"/>
        <v>12.8</v>
      </c>
      <c r="H169" s="390">
        <f t="shared" si="10"/>
        <v>4915.2000000000007</v>
      </c>
    </row>
    <row r="170" spans="1:8" ht="15.75">
      <c r="A170" s="388">
        <v>12</v>
      </c>
      <c r="B170" s="391" t="s">
        <v>1499</v>
      </c>
      <c r="C170" s="5" t="s">
        <v>942</v>
      </c>
      <c r="D170" s="5">
        <v>300</v>
      </c>
      <c r="E170" s="5">
        <v>3.4</v>
      </c>
      <c r="F170" s="390">
        <f t="shared" si="11"/>
        <v>1020</v>
      </c>
      <c r="G170" s="5">
        <f t="shared" si="9"/>
        <v>3.4</v>
      </c>
      <c r="H170" s="390">
        <f t="shared" si="10"/>
        <v>1020</v>
      </c>
    </row>
    <row r="171" spans="1:8" ht="15.75">
      <c r="A171" s="388">
        <v>13</v>
      </c>
      <c r="B171" s="391" t="s">
        <v>1500</v>
      </c>
      <c r="C171" s="5" t="s">
        <v>942</v>
      </c>
      <c r="D171" s="5">
        <v>609.5</v>
      </c>
      <c r="E171" s="5">
        <v>18.8</v>
      </c>
      <c r="F171" s="390">
        <f t="shared" si="11"/>
        <v>11458.6</v>
      </c>
      <c r="G171" s="5">
        <f t="shared" si="9"/>
        <v>18.8</v>
      </c>
      <c r="H171" s="390">
        <f t="shared" si="10"/>
        <v>11458.6</v>
      </c>
    </row>
    <row r="172" spans="1:8" ht="15.75">
      <c r="A172" s="388">
        <v>14</v>
      </c>
      <c r="B172" s="391" t="s">
        <v>1501</v>
      </c>
      <c r="C172" s="5" t="s">
        <v>942</v>
      </c>
      <c r="D172" s="5">
        <v>1500</v>
      </c>
      <c r="E172" s="5">
        <v>8.8800000000000008</v>
      </c>
      <c r="F172" s="390">
        <f t="shared" si="11"/>
        <v>13320.000000000002</v>
      </c>
      <c r="G172" s="5">
        <f t="shared" si="9"/>
        <v>8.8800000000000008</v>
      </c>
      <c r="H172" s="390">
        <f t="shared" si="10"/>
        <v>13320.000000000002</v>
      </c>
    </row>
    <row r="173" spans="1:8" ht="15.75">
      <c r="A173" s="388">
        <v>15</v>
      </c>
      <c r="B173" s="391" t="s">
        <v>1502</v>
      </c>
      <c r="C173" s="5" t="s">
        <v>942</v>
      </c>
      <c r="D173" s="5">
        <v>850</v>
      </c>
      <c r="E173" s="5">
        <v>1.1000000000000001</v>
      </c>
      <c r="F173" s="390">
        <f t="shared" si="11"/>
        <v>935.00000000000011</v>
      </c>
      <c r="G173" s="5">
        <f t="shared" si="9"/>
        <v>1.1000000000000001</v>
      </c>
      <c r="H173" s="390">
        <f t="shared" si="10"/>
        <v>935.00000000000011</v>
      </c>
    </row>
    <row r="174" spans="1:8" ht="15.75">
      <c r="A174" s="388">
        <v>16</v>
      </c>
      <c r="B174" s="391" t="s">
        <v>1503</v>
      </c>
      <c r="C174" s="5" t="s">
        <v>942</v>
      </c>
      <c r="D174" s="5">
        <v>2415</v>
      </c>
      <c r="E174" s="5">
        <v>3.5</v>
      </c>
      <c r="F174" s="390">
        <f t="shared" si="11"/>
        <v>8452.5</v>
      </c>
      <c r="G174" s="5">
        <f t="shared" si="9"/>
        <v>3.5</v>
      </c>
      <c r="H174" s="390">
        <f t="shared" si="10"/>
        <v>8452.5</v>
      </c>
    </row>
    <row r="175" spans="1:8" ht="15.75">
      <c r="A175" s="388">
        <v>17</v>
      </c>
      <c r="B175" s="391" t="s">
        <v>1504</v>
      </c>
      <c r="C175" s="5" t="s">
        <v>942</v>
      </c>
      <c r="D175" s="5">
        <v>2932.5</v>
      </c>
      <c r="E175" s="5">
        <v>0.8</v>
      </c>
      <c r="F175" s="390">
        <f t="shared" si="11"/>
        <v>2346</v>
      </c>
      <c r="G175" s="5">
        <f t="shared" si="9"/>
        <v>0.8</v>
      </c>
      <c r="H175" s="390">
        <f t="shared" si="10"/>
        <v>2346</v>
      </c>
    </row>
    <row r="176" spans="1:8" ht="15.75">
      <c r="A176" s="388">
        <v>18</v>
      </c>
      <c r="B176" s="391" t="s">
        <v>1505</v>
      </c>
      <c r="C176" s="5" t="s">
        <v>942</v>
      </c>
      <c r="D176" s="5">
        <v>269.89999999999998</v>
      </c>
      <c r="E176" s="5">
        <v>2</v>
      </c>
      <c r="F176" s="390">
        <f t="shared" si="11"/>
        <v>539.79999999999995</v>
      </c>
      <c r="G176" s="5">
        <f t="shared" si="9"/>
        <v>2</v>
      </c>
      <c r="H176" s="390">
        <f t="shared" si="10"/>
        <v>539.79999999999995</v>
      </c>
    </row>
    <row r="177" spans="1:10" ht="15.75">
      <c r="A177" s="1283" t="s">
        <v>963</v>
      </c>
      <c r="B177" s="1285"/>
      <c r="C177" s="5"/>
      <c r="D177" s="5"/>
      <c r="E177" s="393">
        <f>SUM(E159:E176)</f>
        <v>150.28</v>
      </c>
      <c r="F177" s="42">
        <f>SUM(F159:F176)</f>
        <v>115539.00000000001</v>
      </c>
      <c r="G177" s="393">
        <f>SUM(G159:G176)</f>
        <v>150.28</v>
      </c>
      <c r="H177" s="42">
        <f>SUM(H159:H176)</f>
        <v>115539.00000000001</v>
      </c>
    </row>
    <row r="180" spans="1:10" ht="13.5" customHeight="1">
      <c r="C180" s="220" t="s">
        <v>3221</v>
      </c>
      <c r="D180" s="220"/>
      <c r="E180" s="220"/>
      <c r="G180" s="1102"/>
      <c r="H180" s="1102"/>
      <c r="I180" s="1102"/>
      <c r="J180" s="1102"/>
    </row>
    <row r="181" spans="1:10" ht="16.5">
      <c r="A181" s="1347" t="s">
        <v>964</v>
      </c>
      <c r="B181" s="1347" t="s">
        <v>714</v>
      </c>
      <c r="C181" s="1347"/>
      <c r="D181" s="1347"/>
      <c r="E181" s="1347"/>
      <c r="F181" s="1347"/>
      <c r="G181" s="1347"/>
      <c r="H181" s="1347"/>
    </row>
    <row r="183" spans="1:10" ht="18.75">
      <c r="B183" s="1411"/>
      <c r="C183" s="1411"/>
      <c r="D183" s="1411"/>
      <c r="E183" s="1411"/>
    </row>
    <row r="184" spans="1:10">
      <c r="A184" s="1399" t="s">
        <v>1385</v>
      </c>
      <c r="B184" s="1399" t="s">
        <v>1506</v>
      </c>
      <c r="C184" s="1399" t="s">
        <v>5</v>
      </c>
      <c r="D184" s="1399" t="s">
        <v>6</v>
      </c>
      <c r="E184" s="1401" t="s">
        <v>1389</v>
      </c>
      <c r="F184" s="1402"/>
      <c r="G184" s="1423" t="s">
        <v>1485</v>
      </c>
      <c r="H184" s="1423"/>
    </row>
    <row r="185" spans="1:10" ht="28.5">
      <c r="A185" s="1400"/>
      <c r="B185" s="1400"/>
      <c r="C185" s="1400"/>
      <c r="D185" s="1400"/>
      <c r="E185" s="1" t="s">
        <v>1026</v>
      </c>
      <c r="F185" s="1" t="s">
        <v>1391</v>
      </c>
      <c r="G185" s="372" t="s">
        <v>1026</v>
      </c>
      <c r="H185" s="175" t="s">
        <v>1487</v>
      </c>
    </row>
    <row r="186" spans="1:10">
      <c r="A186" s="394">
        <v>1</v>
      </c>
      <c r="B186" s="395" t="s">
        <v>1507</v>
      </c>
      <c r="C186" s="372" t="s">
        <v>12</v>
      </c>
      <c r="D186" s="372">
        <v>200</v>
      </c>
      <c r="E186" s="372">
        <v>2</v>
      </c>
      <c r="F186" s="383">
        <f t="shared" ref="F186:F199" si="12">SUM(D186*E186)</f>
        <v>400</v>
      </c>
      <c r="G186" s="372">
        <f t="shared" ref="G186:G199" si="13">SUM(E186)</f>
        <v>2</v>
      </c>
      <c r="H186" s="385">
        <f t="shared" ref="H186:H199" si="14">G186*D186</f>
        <v>400</v>
      </c>
    </row>
    <row r="187" spans="1:10">
      <c r="A187" s="394">
        <v>2</v>
      </c>
      <c r="B187" s="377" t="s">
        <v>973</v>
      </c>
      <c r="C187" s="372" t="s">
        <v>1358</v>
      </c>
      <c r="D187" s="372">
        <v>190</v>
      </c>
      <c r="E187" s="372">
        <v>4</v>
      </c>
      <c r="F187" s="383">
        <f t="shared" si="12"/>
        <v>760</v>
      </c>
      <c r="G187" s="372">
        <f t="shared" si="13"/>
        <v>4</v>
      </c>
      <c r="H187" s="385">
        <f t="shared" si="14"/>
        <v>760</v>
      </c>
    </row>
    <row r="188" spans="1:10">
      <c r="A188" s="394">
        <v>3</v>
      </c>
      <c r="B188" s="377" t="s">
        <v>971</v>
      </c>
      <c r="C188" s="372" t="s">
        <v>1476</v>
      </c>
      <c r="D188" s="372">
        <v>1500</v>
      </c>
      <c r="E188" s="372">
        <v>5</v>
      </c>
      <c r="F188" s="383">
        <f t="shared" si="12"/>
        <v>7500</v>
      </c>
      <c r="G188" s="372">
        <f t="shared" si="13"/>
        <v>5</v>
      </c>
      <c r="H188" s="385">
        <f t="shared" si="14"/>
        <v>7500</v>
      </c>
    </row>
    <row r="189" spans="1:10">
      <c r="A189" s="394">
        <v>4</v>
      </c>
      <c r="B189" s="377" t="s">
        <v>980</v>
      </c>
      <c r="C189" s="372" t="s">
        <v>12</v>
      </c>
      <c r="D189" s="372">
        <v>95</v>
      </c>
      <c r="E189" s="372">
        <v>14</v>
      </c>
      <c r="F189" s="383">
        <f t="shared" si="12"/>
        <v>1330</v>
      </c>
      <c r="G189" s="372">
        <f t="shared" si="13"/>
        <v>14</v>
      </c>
      <c r="H189" s="385">
        <f t="shared" si="14"/>
        <v>1330</v>
      </c>
    </row>
    <row r="190" spans="1:10">
      <c r="A190" s="394">
        <v>5</v>
      </c>
      <c r="B190" s="373" t="s">
        <v>1508</v>
      </c>
      <c r="C190" s="372" t="s">
        <v>12</v>
      </c>
      <c r="D190" s="2">
        <v>600</v>
      </c>
      <c r="E190" s="372">
        <v>3</v>
      </c>
      <c r="F190" s="21">
        <f>SUM(D190*E190)</f>
        <v>1800</v>
      </c>
      <c r="G190" s="2">
        <f>SUM(E190)</f>
        <v>3</v>
      </c>
      <c r="H190" s="375">
        <f>G190*D190</f>
        <v>1800</v>
      </c>
    </row>
    <row r="191" spans="1:10">
      <c r="A191" s="394">
        <v>6</v>
      </c>
      <c r="B191" s="13" t="s">
        <v>1509</v>
      </c>
      <c r="C191" s="372" t="s">
        <v>12</v>
      </c>
      <c r="D191" s="372">
        <v>650</v>
      </c>
      <c r="E191" s="372">
        <v>3</v>
      </c>
      <c r="F191" s="383">
        <f t="shared" si="12"/>
        <v>1950</v>
      </c>
      <c r="G191" s="372">
        <f t="shared" si="13"/>
        <v>3</v>
      </c>
      <c r="H191" s="383">
        <f t="shared" si="14"/>
        <v>1950</v>
      </c>
    </row>
    <row r="192" spans="1:10">
      <c r="A192" s="394">
        <v>7</v>
      </c>
      <c r="B192" s="377" t="s">
        <v>1510</v>
      </c>
      <c r="C192" s="372" t="s">
        <v>12</v>
      </c>
      <c r="D192" s="372">
        <v>750</v>
      </c>
      <c r="E192" s="372">
        <v>2</v>
      </c>
      <c r="F192" s="383">
        <f t="shared" si="12"/>
        <v>1500</v>
      </c>
      <c r="G192" s="372">
        <f t="shared" si="13"/>
        <v>2</v>
      </c>
      <c r="H192" s="385">
        <f t="shared" si="14"/>
        <v>1500</v>
      </c>
    </row>
    <row r="193" spans="1:11">
      <c r="A193" s="394">
        <v>8</v>
      </c>
      <c r="B193" s="396" t="s">
        <v>838</v>
      </c>
      <c r="C193" s="372" t="s">
        <v>12</v>
      </c>
      <c r="D193" s="2">
        <v>650</v>
      </c>
      <c r="E193" s="372">
        <v>3</v>
      </c>
      <c r="F193" s="21">
        <f t="shared" si="12"/>
        <v>1950</v>
      </c>
      <c r="G193" s="2">
        <f t="shared" si="13"/>
        <v>3</v>
      </c>
      <c r="H193" s="375">
        <f t="shared" si="14"/>
        <v>1950</v>
      </c>
    </row>
    <row r="194" spans="1:11">
      <c r="A194" s="394">
        <v>9</v>
      </c>
      <c r="B194" s="396" t="s">
        <v>1511</v>
      </c>
      <c r="C194" s="372" t="s">
        <v>12</v>
      </c>
      <c r="D194" s="83">
        <v>200</v>
      </c>
      <c r="E194" s="372">
        <v>4</v>
      </c>
      <c r="F194" s="21">
        <f t="shared" si="12"/>
        <v>800</v>
      </c>
      <c r="G194" s="2">
        <f t="shared" si="13"/>
        <v>4</v>
      </c>
      <c r="H194" s="375">
        <f t="shared" si="14"/>
        <v>800</v>
      </c>
    </row>
    <row r="195" spans="1:11">
      <c r="A195" s="394">
        <v>10</v>
      </c>
      <c r="B195" s="396" t="s">
        <v>1512</v>
      </c>
      <c r="C195" s="372" t="s">
        <v>12</v>
      </c>
      <c r="D195" s="83">
        <v>1200</v>
      </c>
      <c r="E195" s="372">
        <v>3</v>
      </c>
      <c r="F195" s="21">
        <f t="shared" si="12"/>
        <v>3600</v>
      </c>
      <c r="G195" s="2">
        <f t="shared" si="13"/>
        <v>3</v>
      </c>
      <c r="H195" s="375">
        <f t="shared" si="14"/>
        <v>3600</v>
      </c>
    </row>
    <row r="196" spans="1:11">
      <c r="A196" s="394">
        <v>11</v>
      </c>
      <c r="B196" s="396" t="s">
        <v>1072</v>
      </c>
      <c r="C196" s="372" t="s">
        <v>12</v>
      </c>
      <c r="D196" s="83">
        <v>250</v>
      </c>
      <c r="E196" s="372">
        <v>8</v>
      </c>
      <c r="F196" s="21">
        <f t="shared" si="12"/>
        <v>2000</v>
      </c>
      <c r="G196" s="2">
        <f t="shared" si="13"/>
        <v>8</v>
      </c>
      <c r="H196" s="375">
        <f t="shared" si="14"/>
        <v>2000</v>
      </c>
    </row>
    <row r="197" spans="1:11">
      <c r="A197" s="394">
        <v>12</v>
      </c>
      <c r="B197" s="396" t="s">
        <v>1513</v>
      </c>
      <c r="C197" s="372" t="s">
        <v>12</v>
      </c>
      <c r="D197" s="83">
        <v>350</v>
      </c>
      <c r="E197" s="372">
        <v>1</v>
      </c>
      <c r="F197" s="21">
        <f t="shared" si="12"/>
        <v>350</v>
      </c>
      <c r="G197" s="2">
        <f t="shared" si="13"/>
        <v>1</v>
      </c>
      <c r="H197" s="375">
        <f t="shared" si="14"/>
        <v>350</v>
      </c>
    </row>
    <row r="198" spans="1:11">
      <c r="A198" s="394">
        <v>13</v>
      </c>
      <c r="B198" s="396" t="s">
        <v>1514</v>
      </c>
      <c r="C198" s="372" t="s">
        <v>1358</v>
      </c>
      <c r="D198" s="83">
        <v>1100</v>
      </c>
      <c r="E198" s="372">
        <v>2</v>
      </c>
      <c r="F198" s="21">
        <f t="shared" si="12"/>
        <v>2200</v>
      </c>
      <c r="G198" s="2">
        <f t="shared" si="13"/>
        <v>2</v>
      </c>
      <c r="H198" s="375">
        <f t="shared" si="14"/>
        <v>2200</v>
      </c>
    </row>
    <row r="199" spans="1:11">
      <c r="A199" s="394">
        <v>14</v>
      </c>
      <c r="B199" s="373" t="s">
        <v>1515</v>
      </c>
      <c r="C199" s="372" t="s">
        <v>12</v>
      </c>
      <c r="D199" s="2">
        <v>4000</v>
      </c>
      <c r="E199" s="372">
        <v>5</v>
      </c>
      <c r="F199" s="21">
        <f t="shared" si="12"/>
        <v>20000</v>
      </c>
      <c r="G199" s="2">
        <f t="shared" si="13"/>
        <v>5</v>
      </c>
      <c r="H199" s="375">
        <f t="shared" si="14"/>
        <v>20000</v>
      </c>
    </row>
    <row r="200" spans="1:11">
      <c r="A200" s="1424" t="s">
        <v>963</v>
      </c>
      <c r="B200" s="1281"/>
      <c r="C200" s="397"/>
      <c r="D200" s="398"/>
      <c r="E200" s="399">
        <f>SUM(E186:E199)</f>
        <v>59</v>
      </c>
      <c r="F200" s="400">
        <f>SUM(F186:F199)</f>
        <v>46140</v>
      </c>
      <c r="G200" s="399">
        <f>SUM(G186:G199)</f>
        <v>59</v>
      </c>
      <c r="H200" s="400">
        <f>SUM(H186:H199)</f>
        <v>46140</v>
      </c>
    </row>
    <row r="203" spans="1:11">
      <c r="B203" s="307" t="s">
        <v>3222</v>
      </c>
      <c r="C203" s="307"/>
      <c r="D203" s="307"/>
      <c r="E203" s="307"/>
      <c r="F203" s="307"/>
      <c r="G203" s="307"/>
      <c r="H203" s="307"/>
      <c r="I203" s="307"/>
      <c r="J203" s="307"/>
    </row>
    <row r="204" spans="1:11">
      <c r="B204" s="1384" t="s">
        <v>1374</v>
      </c>
      <c r="C204" s="1384"/>
      <c r="D204" s="1384"/>
      <c r="E204" s="1384"/>
      <c r="F204" s="1384"/>
      <c r="G204" s="1384"/>
      <c r="H204" s="1384"/>
      <c r="I204" s="1384"/>
      <c r="J204" s="1384"/>
      <c r="K204" s="1384"/>
    </row>
    <row r="205" spans="1:11">
      <c r="B205" s="1384" t="s">
        <v>1375</v>
      </c>
      <c r="C205" s="1384"/>
      <c r="D205" s="1384"/>
      <c r="E205" s="1384"/>
      <c r="F205" s="1384"/>
      <c r="G205" s="1384"/>
      <c r="H205" s="1384"/>
      <c r="I205" s="1384"/>
      <c r="J205" s="1384"/>
      <c r="K205" s="1384"/>
    </row>
    <row r="206" spans="1:11" ht="15.75">
      <c r="B206" s="401" t="s">
        <v>1516</v>
      </c>
      <c r="C206" s="402"/>
      <c r="D206" s="402"/>
      <c r="E206" s="402"/>
      <c r="F206" s="402"/>
      <c r="G206" s="402"/>
      <c r="H206" s="402"/>
      <c r="I206" s="402"/>
      <c r="J206" s="402"/>
    </row>
    <row r="207" spans="1:11">
      <c r="B207" s="1407" t="s">
        <v>631</v>
      </c>
      <c r="C207" s="1407" t="s">
        <v>644</v>
      </c>
      <c r="D207" s="1420" t="s">
        <v>633</v>
      </c>
      <c r="E207" s="1421"/>
      <c r="F207" s="1422"/>
      <c r="G207" s="1420" t="s">
        <v>634</v>
      </c>
      <c r="H207" s="1421"/>
      <c r="I207" s="1421"/>
      <c r="J207" s="1422"/>
    </row>
    <row r="208" spans="1:11">
      <c r="B208" s="1408"/>
      <c r="C208" s="1408"/>
      <c r="D208" s="1407" t="s">
        <v>635</v>
      </c>
      <c r="E208" s="1420" t="s">
        <v>636</v>
      </c>
      <c r="F208" s="1422"/>
      <c r="G208" s="1407" t="s">
        <v>635</v>
      </c>
      <c r="H208" s="1420" t="s">
        <v>636</v>
      </c>
      <c r="I208" s="1421"/>
      <c r="J208" s="1422"/>
    </row>
    <row r="209" spans="2:10" ht="72">
      <c r="B209" s="1409"/>
      <c r="C209" s="1409"/>
      <c r="D209" s="1409"/>
      <c r="E209" s="403" t="s">
        <v>637</v>
      </c>
      <c r="F209" s="403" t="s">
        <v>638</v>
      </c>
      <c r="G209" s="1409"/>
      <c r="H209" s="403" t="s">
        <v>637</v>
      </c>
      <c r="I209" s="403" t="s">
        <v>638</v>
      </c>
      <c r="J209" s="403" t="s">
        <v>639</v>
      </c>
    </row>
    <row r="210" spans="2:10">
      <c r="B210" s="404">
        <v>1</v>
      </c>
      <c r="C210" s="404">
        <v>2</v>
      </c>
      <c r="D210" s="404">
        <v>3</v>
      </c>
      <c r="E210" s="404">
        <v>4</v>
      </c>
      <c r="F210" s="404">
        <v>5</v>
      </c>
      <c r="G210" s="404">
        <v>6</v>
      </c>
      <c r="H210" s="404">
        <v>7</v>
      </c>
      <c r="I210" s="404">
        <v>8</v>
      </c>
      <c r="J210" s="404">
        <v>9</v>
      </c>
    </row>
    <row r="211" spans="2:10">
      <c r="B211" s="405"/>
      <c r="C211" s="405"/>
      <c r="D211" s="405"/>
      <c r="E211" s="405"/>
      <c r="F211" s="405"/>
      <c r="G211" s="405"/>
      <c r="H211" s="405"/>
      <c r="I211" s="405"/>
      <c r="J211" s="405"/>
    </row>
    <row r="212" spans="2:10">
      <c r="B212" s="405"/>
      <c r="C212" s="405"/>
      <c r="D212" s="405"/>
      <c r="E212" s="405"/>
      <c r="F212" s="405"/>
      <c r="G212" s="405"/>
      <c r="H212" s="405"/>
      <c r="I212" s="405"/>
      <c r="J212" s="405"/>
    </row>
    <row r="213" spans="2:10">
      <c r="B213" s="405"/>
      <c r="C213" s="406"/>
      <c r="D213" s="405"/>
      <c r="E213" s="405"/>
      <c r="F213" s="405"/>
      <c r="G213" s="405"/>
      <c r="H213" s="405"/>
      <c r="I213" s="405"/>
      <c r="J213" s="405"/>
    </row>
    <row r="214" spans="2:10">
      <c r="B214" s="405"/>
      <c r="C214" s="406"/>
      <c r="D214" s="405"/>
      <c r="E214" s="405"/>
      <c r="F214" s="405"/>
      <c r="G214" s="405"/>
      <c r="H214" s="405"/>
      <c r="I214" s="405"/>
      <c r="J214" s="405"/>
    </row>
    <row r="215" spans="2:10">
      <c r="B215" s="405"/>
      <c r="C215" s="406"/>
      <c r="D215" s="405"/>
      <c r="E215" s="405"/>
      <c r="F215" s="405"/>
      <c r="G215" s="405"/>
      <c r="H215" s="405"/>
      <c r="I215" s="405"/>
      <c r="J215" s="405"/>
    </row>
    <row r="216" spans="2:10" ht="15.75">
      <c r="B216" s="1415" t="s">
        <v>641</v>
      </c>
      <c r="C216" s="1416"/>
      <c r="D216" s="407">
        <f>SUM(D211:D215)</f>
        <v>0</v>
      </c>
      <c r="E216" s="407">
        <f>SUM(E211:E215)</f>
        <v>0</v>
      </c>
      <c r="F216" s="405"/>
      <c r="G216" s="405"/>
      <c r="H216" s="405"/>
      <c r="I216" s="405"/>
      <c r="J216" s="405"/>
    </row>
    <row r="217" spans="2:10">
      <c r="B217" s="408"/>
      <c r="C217" s="408"/>
      <c r="D217" s="409"/>
      <c r="E217" s="409"/>
      <c r="F217" s="409"/>
      <c r="G217" s="409"/>
      <c r="H217" s="409"/>
      <c r="I217" s="409"/>
      <c r="J217" s="409"/>
    </row>
    <row r="218" spans="2:10" ht="15.75">
      <c r="B218" s="401" t="s">
        <v>642</v>
      </c>
      <c r="C218" s="402"/>
      <c r="D218" s="402"/>
      <c r="E218" s="402"/>
      <c r="F218" s="402"/>
      <c r="G218" s="402"/>
      <c r="H218" s="402"/>
      <c r="I218" s="402"/>
      <c r="J218" s="402"/>
    </row>
    <row r="219" spans="2:10">
      <c r="B219" s="1407" t="s">
        <v>643</v>
      </c>
      <c r="C219" s="1407" t="s">
        <v>644</v>
      </c>
      <c r="D219" s="1417" t="s">
        <v>633</v>
      </c>
      <c r="E219" s="1417"/>
      <c r="F219" s="1417"/>
      <c r="G219" s="1417" t="s">
        <v>634</v>
      </c>
      <c r="H219" s="1417"/>
      <c r="I219" s="1417"/>
      <c r="J219" s="1417"/>
    </row>
    <row r="220" spans="2:10">
      <c r="B220" s="1408"/>
      <c r="C220" s="1408"/>
      <c r="D220" s="1407" t="s">
        <v>635</v>
      </c>
      <c r="E220" s="1417" t="s">
        <v>636</v>
      </c>
      <c r="F220" s="1417"/>
      <c r="G220" s="1407" t="s">
        <v>635</v>
      </c>
      <c r="H220" s="1417" t="s">
        <v>636</v>
      </c>
      <c r="I220" s="1417"/>
      <c r="J220" s="1417"/>
    </row>
    <row r="221" spans="2:10" ht="72">
      <c r="B221" s="1409"/>
      <c r="C221" s="1409"/>
      <c r="D221" s="1409"/>
      <c r="E221" s="403" t="s">
        <v>645</v>
      </c>
      <c r="F221" s="403" t="s">
        <v>646</v>
      </c>
      <c r="G221" s="1409"/>
      <c r="H221" s="403" t="s">
        <v>645</v>
      </c>
      <c r="I221" s="403" t="s">
        <v>646</v>
      </c>
      <c r="J221" s="403" t="s">
        <v>639</v>
      </c>
    </row>
    <row r="222" spans="2:10">
      <c r="B222" s="1096">
        <v>1</v>
      </c>
      <c r="C222" s="1096">
        <v>2</v>
      </c>
      <c r="D222" s="1096">
        <v>3</v>
      </c>
      <c r="E222" s="1096">
        <v>4</v>
      </c>
      <c r="F222" s="1096">
        <v>5</v>
      </c>
      <c r="G222" s="1096">
        <v>6</v>
      </c>
      <c r="H222" s="1096">
        <v>7</v>
      </c>
      <c r="I222" s="1096">
        <v>8</v>
      </c>
      <c r="J222" s="1096">
        <v>9</v>
      </c>
    </row>
    <row r="223" spans="2:10" ht="25.5">
      <c r="B223" s="105" t="s">
        <v>1517</v>
      </c>
      <c r="C223" s="410">
        <v>900008000490</v>
      </c>
      <c r="D223" s="411">
        <v>1063787</v>
      </c>
      <c r="E223" s="411">
        <v>1063787</v>
      </c>
      <c r="F223" s="412"/>
      <c r="G223" s="412"/>
      <c r="H223" s="412"/>
      <c r="I223" s="412"/>
      <c r="J223" s="412"/>
    </row>
    <row r="224" spans="2:10" ht="45">
      <c r="B224" s="413" t="s">
        <v>1518</v>
      </c>
      <c r="C224" s="410">
        <v>900005001186</v>
      </c>
      <c r="D224" s="414">
        <v>164000</v>
      </c>
      <c r="E224" s="414">
        <f>D224</f>
        <v>164000</v>
      </c>
      <c r="F224" s="412"/>
      <c r="G224" s="412"/>
      <c r="H224" s="412"/>
      <c r="I224" s="412"/>
      <c r="J224" s="412"/>
    </row>
    <row r="225" spans="2:10">
      <c r="B225" s="415" t="s">
        <v>1519</v>
      </c>
      <c r="C225" s="416" t="s">
        <v>1380</v>
      </c>
      <c r="D225" s="411">
        <v>306080.2</v>
      </c>
      <c r="E225" s="411">
        <v>306080.2</v>
      </c>
      <c r="F225" s="405"/>
      <c r="G225" s="405"/>
      <c r="H225" s="405"/>
      <c r="I225" s="405"/>
      <c r="J225" s="405"/>
    </row>
    <row r="226" spans="2:10">
      <c r="B226" s="415" t="s">
        <v>1520</v>
      </c>
      <c r="C226" s="410">
        <v>2474663156679350</v>
      </c>
      <c r="D226" s="417">
        <v>70675.789999999994</v>
      </c>
      <c r="E226" s="417">
        <v>70675.789999999994</v>
      </c>
      <c r="F226" s="405"/>
      <c r="G226" s="405"/>
      <c r="H226" s="405"/>
      <c r="I226" s="405"/>
      <c r="J226" s="405"/>
    </row>
    <row r="227" spans="2:10">
      <c r="B227" s="418" t="s">
        <v>1521</v>
      </c>
      <c r="C227" s="410">
        <v>11500351562015</v>
      </c>
      <c r="D227" s="417">
        <v>19645.89</v>
      </c>
      <c r="E227" s="417">
        <v>19645.89</v>
      </c>
      <c r="F227" s="405"/>
      <c r="G227" s="405"/>
      <c r="H227" s="405"/>
      <c r="I227" s="405"/>
      <c r="J227" s="405"/>
    </row>
    <row r="228" spans="2:10">
      <c r="B228" s="418" t="s">
        <v>1522</v>
      </c>
      <c r="C228" s="410">
        <v>1930004268280100</v>
      </c>
      <c r="D228" s="414">
        <v>3500</v>
      </c>
      <c r="E228" s="414">
        <v>3500</v>
      </c>
      <c r="F228" s="405"/>
      <c r="G228" s="405"/>
      <c r="H228" s="405"/>
      <c r="I228" s="405"/>
      <c r="J228" s="405"/>
    </row>
    <row r="229" spans="2:10">
      <c r="B229" s="419"/>
      <c r="C229" s="410"/>
      <c r="D229" s="420"/>
      <c r="E229" s="420"/>
      <c r="F229" s="405"/>
      <c r="G229" s="405"/>
      <c r="H229" s="405"/>
      <c r="I229" s="405"/>
      <c r="J229" s="405"/>
    </row>
    <row r="230" spans="2:10">
      <c r="B230" s="419"/>
      <c r="C230" s="421"/>
      <c r="D230" s="422"/>
      <c r="E230" s="422"/>
      <c r="F230" s="405"/>
      <c r="G230" s="405"/>
      <c r="H230" s="405"/>
      <c r="I230" s="405"/>
      <c r="J230" s="405"/>
    </row>
    <row r="231" spans="2:10">
      <c r="B231" s="405"/>
      <c r="C231" s="423"/>
      <c r="D231" s="405"/>
      <c r="E231" s="405"/>
      <c r="F231" s="405"/>
      <c r="G231" s="405"/>
      <c r="H231" s="405"/>
      <c r="I231" s="405"/>
      <c r="J231" s="405"/>
    </row>
    <row r="232" spans="2:10">
      <c r="B232" s="405"/>
      <c r="C232" s="405"/>
      <c r="D232" s="405"/>
      <c r="E232" s="405"/>
      <c r="F232" s="405"/>
      <c r="G232" s="405"/>
      <c r="H232" s="405"/>
      <c r="I232" s="405"/>
      <c r="J232" s="405"/>
    </row>
    <row r="233" spans="2:10">
      <c r="B233" s="405"/>
      <c r="C233" s="405"/>
      <c r="D233" s="405"/>
      <c r="E233" s="405"/>
      <c r="F233" s="405"/>
      <c r="G233" s="405"/>
      <c r="H233" s="405"/>
      <c r="I233" s="405"/>
      <c r="J233" s="405"/>
    </row>
    <row r="234" spans="2:10" ht="15.75">
      <c r="B234" s="1415" t="s">
        <v>641</v>
      </c>
      <c r="C234" s="1416"/>
      <c r="D234" s="424">
        <f>SUM(D223:D233)</f>
        <v>1627688.88</v>
      </c>
      <c r="E234" s="424">
        <f>SUM(E223:E233)</f>
        <v>1627688.88</v>
      </c>
      <c r="F234" s="405"/>
      <c r="G234" s="405"/>
      <c r="H234" s="405"/>
      <c r="I234" s="405"/>
      <c r="J234" s="405"/>
    </row>
    <row r="235" spans="2:10">
      <c r="B235" s="402"/>
      <c r="C235" s="402"/>
      <c r="D235" s="402"/>
      <c r="E235" s="402"/>
      <c r="F235" s="402"/>
      <c r="G235" s="402"/>
      <c r="H235" s="402"/>
      <c r="I235" s="402"/>
      <c r="J235" s="402"/>
    </row>
    <row r="238" spans="2:10">
      <c r="B238" s="119" t="s">
        <v>655</v>
      </c>
      <c r="C238" s="119"/>
      <c r="D238" s="119"/>
    </row>
    <row r="239" spans="2:10">
      <c r="B239" s="119" t="s">
        <v>656</v>
      </c>
      <c r="C239" s="119"/>
      <c r="D239" s="119"/>
    </row>
    <row r="240" spans="2:10">
      <c r="B240" s="119" t="s">
        <v>657</v>
      </c>
      <c r="C240" s="119"/>
      <c r="D240" s="119"/>
    </row>
    <row r="241" spans="1:8">
      <c r="B241" s="119" t="s">
        <v>658</v>
      </c>
      <c r="C241" s="119"/>
      <c r="D241" s="119"/>
    </row>
    <row r="242" spans="1:8">
      <c r="B242" s="119" t="s">
        <v>1381</v>
      </c>
      <c r="C242" s="119"/>
      <c r="D242" s="119"/>
    </row>
    <row r="243" spans="1:8">
      <c r="B243" s="44"/>
      <c r="C243" s="44"/>
      <c r="D243" s="44"/>
    </row>
    <row r="244" spans="1:8">
      <c r="B244" s="120" t="s">
        <v>660</v>
      </c>
      <c r="C244" s="120"/>
      <c r="D244" s="120"/>
    </row>
    <row r="247" spans="1:8" ht="23.25" customHeight="1">
      <c r="A247" s="1412" t="s">
        <v>1</v>
      </c>
      <c r="B247" s="1418" t="s">
        <v>661</v>
      </c>
      <c r="C247" s="1418" t="s">
        <v>662</v>
      </c>
      <c r="D247" s="1418" t="s">
        <v>663</v>
      </c>
      <c r="E247" s="1413" t="s">
        <v>664</v>
      </c>
      <c r="F247" s="1414"/>
      <c r="G247" s="1413" t="s">
        <v>665</v>
      </c>
      <c r="H247" s="1414"/>
    </row>
    <row r="248" spans="1:8" ht="45">
      <c r="A248" s="1412"/>
      <c r="B248" s="1419"/>
      <c r="C248" s="1419"/>
      <c r="D248" s="1419"/>
      <c r="E248" s="1095" t="s">
        <v>666</v>
      </c>
      <c r="F248" s="1095" t="s">
        <v>667</v>
      </c>
      <c r="G248" s="1094" t="s">
        <v>668</v>
      </c>
      <c r="H248" s="1094" t="s">
        <v>669</v>
      </c>
    </row>
    <row r="249" spans="1:8">
      <c r="A249" s="425">
        <v>1</v>
      </c>
      <c r="B249" s="426">
        <v>2</v>
      </c>
      <c r="C249" s="426">
        <v>3</v>
      </c>
      <c r="D249" s="426">
        <v>4</v>
      </c>
      <c r="E249" s="426">
        <v>5</v>
      </c>
      <c r="F249" s="426">
        <v>6</v>
      </c>
      <c r="G249" s="425">
        <v>7</v>
      </c>
      <c r="H249" s="425">
        <v>8</v>
      </c>
    </row>
    <row r="250" spans="1:8" ht="24">
      <c r="A250" s="352">
        <v>1</v>
      </c>
      <c r="B250" s="427" t="s">
        <v>1523</v>
      </c>
      <c r="C250" s="428">
        <v>220185140245000</v>
      </c>
      <c r="D250" s="429" t="s">
        <v>1524</v>
      </c>
      <c r="E250" s="430">
        <v>354568.9</v>
      </c>
      <c r="F250" s="430">
        <v>354568.9</v>
      </c>
      <c r="G250" s="429">
        <v>0</v>
      </c>
      <c r="H250" s="429">
        <v>0</v>
      </c>
    </row>
    <row r="251" spans="1:8">
      <c r="A251" s="352">
        <v>2</v>
      </c>
      <c r="B251" s="431"/>
      <c r="C251" s="432"/>
      <c r="D251" s="433"/>
      <c r="E251" s="434"/>
      <c r="F251" s="435"/>
      <c r="G251" s="433"/>
      <c r="H251" s="433"/>
    </row>
  </sheetData>
  <mergeCells count="53">
    <mergeCell ref="F1:H3"/>
    <mergeCell ref="E247:F247"/>
    <mergeCell ref="D247:D248"/>
    <mergeCell ref="C247:C248"/>
    <mergeCell ref="B247:B248"/>
    <mergeCell ref="D207:F207"/>
    <mergeCell ref="G207:J207"/>
    <mergeCell ref="D208:D209"/>
    <mergeCell ref="E208:F208"/>
    <mergeCell ref="G208:G209"/>
    <mergeCell ref="H208:J208"/>
    <mergeCell ref="G184:H184"/>
    <mergeCell ref="A200:B200"/>
    <mergeCell ref="B183:E183"/>
    <mergeCell ref="B207:B209"/>
    <mergeCell ref="A177:B177"/>
    <mergeCell ref="A247:A248"/>
    <mergeCell ref="G247:H247"/>
    <mergeCell ref="B216:C216"/>
    <mergeCell ref="C219:C221"/>
    <mergeCell ref="D219:F219"/>
    <mergeCell ref="G219:J219"/>
    <mergeCell ref="D220:D221"/>
    <mergeCell ref="E220:F220"/>
    <mergeCell ref="G220:G221"/>
    <mergeCell ref="H220:J220"/>
    <mergeCell ref="B219:B221"/>
    <mergeCell ref="B234:C234"/>
    <mergeCell ref="A6:H6"/>
    <mergeCell ref="H9:I9"/>
    <mergeCell ref="A149:C149"/>
    <mergeCell ref="A157:A158"/>
    <mergeCell ref="C207:C209"/>
    <mergeCell ref="B157:B158"/>
    <mergeCell ref="C157:C158"/>
    <mergeCell ref="D157:D158"/>
    <mergeCell ref="E157:F157"/>
    <mergeCell ref="G157:H157"/>
    <mergeCell ref="F9:G9"/>
    <mergeCell ref="C156:E156"/>
    <mergeCell ref="A184:A185"/>
    <mergeCell ref="B184:B185"/>
    <mergeCell ref="C184:C185"/>
    <mergeCell ref="D184:D185"/>
    <mergeCell ref="A181:H181"/>
    <mergeCell ref="B204:K204"/>
    <mergeCell ref="B205:K205"/>
    <mergeCell ref="A9:A10"/>
    <mergeCell ref="B9:B10"/>
    <mergeCell ref="C9:C10"/>
    <mergeCell ref="D9:D10"/>
    <mergeCell ref="E9:E10"/>
    <mergeCell ref="E184:F184"/>
  </mergeCells>
  <pageMargins left="0" right="0" top="0.37" bottom="0.33" header="0.31496062992125984" footer="0.31496062992125984"/>
  <pageSetup paperSize="9" scale="7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2"/>
  <sheetViews>
    <sheetView topLeftCell="A202" workbookViewId="0">
      <selection activeCell="E170" sqref="E170"/>
    </sheetView>
  </sheetViews>
  <sheetFormatPr defaultRowHeight="15"/>
  <cols>
    <col min="1" max="1" width="6.5703125" customWidth="1"/>
    <col min="2" max="2" width="31" customWidth="1"/>
    <col min="3" max="3" width="21.5703125" customWidth="1"/>
    <col min="4" max="4" width="12.140625" customWidth="1"/>
    <col min="5" max="5" width="11.5703125" customWidth="1"/>
    <col min="6" max="6" width="11.28515625" customWidth="1"/>
    <col min="7" max="7" width="13.7109375" customWidth="1"/>
    <col min="8" max="8" width="14.140625" customWidth="1"/>
    <col min="9" max="9" width="10.28515625" customWidth="1"/>
    <col min="10" max="10" width="9.85546875" customWidth="1"/>
  </cols>
  <sheetData>
    <row r="1" spans="1:10" ht="31.5" customHeight="1">
      <c r="F1" s="1235" t="s">
        <v>3190</v>
      </c>
      <c r="G1" s="1235"/>
      <c r="H1" s="1235"/>
      <c r="I1" s="941"/>
      <c r="J1" s="941"/>
    </row>
    <row r="2" spans="1:10" ht="17.25" customHeight="1">
      <c r="F2" s="1235"/>
      <c r="G2" s="1235"/>
      <c r="H2" s="1235"/>
      <c r="I2" s="941"/>
      <c r="J2" s="941"/>
    </row>
    <row r="3" spans="1:10">
      <c r="F3" s="1235"/>
      <c r="G3" s="1235"/>
      <c r="H3" s="1235"/>
      <c r="I3" s="941"/>
      <c r="J3" s="941"/>
    </row>
    <row r="5" spans="1:10" ht="13.5" customHeight="1">
      <c r="C5" s="220" t="s">
        <v>3223</v>
      </c>
      <c r="D5" s="220"/>
      <c r="E5" s="220"/>
      <c r="G5" s="1102"/>
      <c r="H5" s="1102"/>
      <c r="I5" s="1102"/>
      <c r="J5" s="1102"/>
    </row>
    <row r="6" spans="1:10" ht="15.75">
      <c r="A6" s="1361" t="s">
        <v>3218</v>
      </c>
      <c r="B6" s="1361"/>
      <c r="C6" s="1361"/>
      <c r="D6" s="1361"/>
      <c r="E6" s="1361"/>
      <c r="F6" s="1361"/>
      <c r="G6" s="1361"/>
      <c r="H6" s="1361"/>
      <c r="I6" s="154"/>
    </row>
    <row r="7" spans="1:10" ht="15.75">
      <c r="A7" s="1208" t="s">
        <v>3217</v>
      </c>
      <c r="B7" s="1208"/>
      <c r="C7" s="1208"/>
      <c r="D7" s="1208"/>
      <c r="E7" s="1208"/>
      <c r="F7" s="1208"/>
      <c r="G7" s="1208"/>
      <c r="H7" s="1208"/>
      <c r="I7" s="1208"/>
    </row>
    <row r="8" spans="1:10" s="1215" customFormat="1" ht="15.75">
      <c r="A8" s="1209"/>
      <c r="B8" s="1210"/>
      <c r="C8" s="1211"/>
      <c r="D8" s="1211"/>
      <c r="E8" s="1212"/>
      <c r="F8" s="1209"/>
      <c r="G8" s="1212"/>
      <c r="H8" s="1213"/>
      <c r="I8" s="1214"/>
    </row>
    <row r="9" spans="1:10" ht="15.75">
      <c r="A9" s="436"/>
      <c r="B9" s="1425"/>
      <c r="C9" s="1425"/>
      <c r="D9" s="1425"/>
      <c r="E9" s="1425"/>
      <c r="F9" s="1425"/>
      <c r="G9" s="1425"/>
      <c r="H9" s="1425"/>
      <c r="I9" s="436"/>
    </row>
    <row r="10" spans="1:10" ht="25.5" customHeight="1">
      <c r="A10" s="1426" t="s">
        <v>672</v>
      </c>
      <c r="B10" s="1426" t="s">
        <v>673</v>
      </c>
      <c r="C10" s="1428" t="s">
        <v>716</v>
      </c>
      <c r="D10" s="1428" t="s">
        <v>717</v>
      </c>
      <c r="E10" s="1426" t="s">
        <v>718</v>
      </c>
      <c r="F10" s="1430" t="s">
        <v>676</v>
      </c>
      <c r="G10" s="1431"/>
      <c r="H10" s="1432" t="s">
        <v>677</v>
      </c>
      <c r="I10" s="1433"/>
    </row>
    <row r="11" spans="1:10" ht="25.5">
      <c r="A11" s="1427"/>
      <c r="B11" s="1427"/>
      <c r="C11" s="1429"/>
      <c r="D11" s="1429"/>
      <c r="E11" s="1427"/>
      <c r="F11" s="437" t="s">
        <v>678</v>
      </c>
      <c r="G11" s="438" t="s">
        <v>679</v>
      </c>
      <c r="H11" s="439" t="s">
        <v>719</v>
      </c>
      <c r="I11" s="440" t="s">
        <v>720</v>
      </c>
    </row>
    <row r="12" spans="1:10" ht="15.75">
      <c r="A12" s="441">
        <v>1</v>
      </c>
      <c r="B12" s="442" t="s">
        <v>1525</v>
      </c>
      <c r="C12" s="443">
        <v>2021</v>
      </c>
      <c r="D12" s="443" t="s">
        <v>12</v>
      </c>
      <c r="E12" s="444">
        <v>110000</v>
      </c>
      <c r="F12" s="445">
        <v>1</v>
      </c>
      <c r="G12" s="446">
        <f>F12*E12</f>
        <v>110000</v>
      </c>
      <c r="H12" s="447">
        <f>F12</f>
        <v>1</v>
      </c>
      <c r="I12" s="448">
        <f>G12</f>
        <v>110000</v>
      </c>
    </row>
    <row r="13" spans="1:10" ht="15.75">
      <c r="A13" s="441">
        <v>2</v>
      </c>
      <c r="B13" s="442" t="s">
        <v>1526</v>
      </c>
      <c r="C13" s="443">
        <v>2021</v>
      </c>
      <c r="D13" s="443" t="s">
        <v>12</v>
      </c>
      <c r="E13" s="444">
        <v>49900</v>
      </c>
      <c r="F13" s="445">
        <v>1</v>
      </c>
      <c r="G13" s="446">
        <f t="shared" ref="G13:G21" si="0">F13*E13</f>
        <v>49900</v>
      </c>
      <c r="H13" s="447">
        <f t="shared" ref="H13:I21" si="1">F13</f>
        <v>1</v>
      </c>
      <c r="I13" s="448">
        <f t="shared" si="1"/>
        <v>49900</v>
      </c>
    </row>
    <row r="14" spans="1:10" ht="31.5">
      <c r="A14" s="441">
        <v>3</v>
      </c>
      <c r="B14" s="442" t="s">
        <v>1527</v>
      </c>
      <c r="C14" s="443">
        <v>2021</v>
      </c>
      <c r="D14" s="443" t="s">
        <v>12</v>
      </c>
      <c r="E14" s="444">
        <v>29900</v>
      </c>
      <c r="F14" s="445">
        <v>1</v>
      </c>
      <c r="G14" s="446">
        <f t="shared" si="0"/>
        <v>29900</v>
      </c>
      <c r="H14" s="447">
        <f t="shared" si="1"/>
        <v>1</v>
      </c>
      <c r="I14" s="448">
        <f t="shared" si="1"/>
        <v>29900</v>
      </c>
    </row>
    <row r="15" spans="1:10" ht="31.5">
      <c r="A15" s="441">
        <v>4</v>
      </c>
      <c r="B15" s="442" t="s">
        <v>1528</v>
      </c>
      <c r="C15" s="443">
        <v>2022</v>
      </c>
      <c r="D15" s="443" t="s">
        <v>12</v>
      </c>
      <c r="E15" s="444">
        <v>75000</v>
      </c>
      <c r="F15" s="445">
        <v>1</v>
      </c>
      <c r="G15" s="446">
        <f t="shared" si="0"/>
        <v>75000</v>
      </c>
      <c r="H15" s="447">
        <f t="shared" si="1"/>
        <v>1</v>
      </c>
      <c r="I15" s="448">
        <f t="shared" si="1"/>
        <v>75000</v>
      </c>
    </row>
    <row r="16" spans="1:10" ht="31.5">
      <c r="A16" s="441">
        <v>5</v>
      </c>
      <c r="B16" s="442" t="s">
        <v>1529</v>
      </c>
      <c r="C16" s="443">
        <v>2022</v>
      </c>
      <c r="D16" s="443" t="s">
        <v>12</v>
      </c>
      <c r="E16" s="444">
        <v>60000</v>
      </c>
      <c r="F16" s="445">
        <v>1</v>
      </c>
      <c r="G16" s="446">
        <f t="shared" si="0"/>
        <v>60000</v>
      </c>
      <c r="H16" s="447">
        <f t="shared" si="1"/>
        <v>1</v>
      </c>
      <c r="I16" s="448">
        <f t="shared" si="1"/>
        <v>60000</v>
      </c>
    </row>
    <row r="17" spans="1:9" ht="31.5">
      <c r="A17" s="441">
        <v>6</v>
      </c>
      <c r="B17" s="442" t="s">
        <v>1528</v>
      </c>
      <c r="C17" s="443">
        <v>2022</v>
      </c>
      <c r="D17" s="443" t="s">
        <v>12</v>
      </c>
      <c r="E17" s="444">
        <v>70000</v>
      </c>
      <c r="F17" s="445">
        <v>1</v>
      </c>
      <c r="G17" s="446">
        <f t="shared" si="0"/>
        <v>70000</v>
      </c>
      <c r="H17" s="447">
        <f t="shared" si="1"/>
        <v>1</v>
      </c>
      <c r="I17" s="448">
        <f t="shared" si="1"/>
        <v>70000</v>
      </c>
    </row>
    <row r="18" spans="1:9" ht="15.75">
      <c r="A18" s="441">
        <v>7</v>
      </c>
      <c r="B18" s="442" t="s">
        <v>477</v>
      </c>
      <c r="C18" s="443">
        <v>2022</v>
      </c>
      <c r="D18" s="443" t="s">
        <v>12</v>
      </c>
      <c r="E18" s="444">
        <v>60000</v>
      </c>
      <c r="F18" s="445">
        <v>1</v>
      </c>
      <c r="G18" s="446">
        <f t="shared" si="0"/>
        <v>60000</v>
      </c>
      <c r="H18" s="447">
        <f t="shared" si="1"/>
        <v>1</v>
      </c>
      <c r="I18" s="448">
        <f t="shared" si="1"/>
        <v>60000</v>
      </c>
    </row>
    <row r="19" spans="1:9" ht="15.75">
      <c r="A19" s="441">
        <v>8</v>
      </c>
      <c r="B19" s="442" t="s">
        <v>1530</v>
      </c>
      <c r="C19" s="443">
        <v>2021</v>
      </c>
      <c r="D19" s="443" t="s">
        <v>12</v>
      </c>
      <c r="E19" s="444">
        <v>35500</v>
      </c>
      <c r="F19" s="445">
        <v>1</v>
      </c>
      <c r="G19" s="446">
        <f t="shared" si="0"/>
        <v>35500</v>
      </c>
      <c r="H19" s="447">
        <f t="shared" si="1"/>
        <v>1</v>
      </c>
      <c r="I19" s="448">
        <f t="shared" si="1"/>
        <v>35500</v>
      </c>
    </row>
    <row r="20" spans="1:9" ht="15.75">
      <c r="A20" s="441">
        <v>9</v>
      </c>
      <c r="B20" s="442" t="s">
        <v>1531</v>
      </c>
      <c r="C20" s="443">
        <v>2021</v>
      </c>
      <c r="D20" s="443" t="s">
        <v>12</v>
      </c>
      <c r="E20" s="444">
        <v>8488</v>
      </c>
      <c r="F20" s="445">
        <v>9</v>
      </c>
      <c r="G20" s="446">
        <f t="shared" si="0"/>
        <v>76392</v>
      </c>
      <c r="H20" s="447">
        <f t="shared" si="1"/>
        <v>9</v>
      </c>
      <c r="I20" s="448">
        <f t="shared" si="1"/>
        <v>76392</v>
      </c>
    </row>
    <row r="21" spans="1:9" ht="15.75">
      <c r="A21" s="441">
        <v>10</v>
      </c>
      <c r="B21" s="442" t="s">
        <v>1532</v>
      </c>
      <c r="C21" s="443">
        <v>1988</v>
      </c>
      <c r="D21" s="443" t="s">
        <v>12</v>
      </c>
      <c r="E21" s="444">
        <v>190</v>
      </c>
      <c r="F21" s="445">
        <v>1</v>
      </c>
      <c r="G21" s="446">
        <f t="shared" si="0"/>
        <v>190</v>
      </c>
      <c r="H21" s="447">
        <f t="shared" si="1"/>
        <v>1</v>
      </c>
      <c r="I21" s="448">
        <f t="shared" si="1"/>
        <v>190</v>
      </c>
    </row>
    <row r="22" spans="1:9" ht="15.75">
      <c r="A22" s="449">
        <v>11</v>
      </c>
      <c r="B22" s="442" t="s">
        <v>1533</v>
      </c>
      <c r="C22" s="443">
        <v>2016</v>
      </c>
      <c r="D22" s="443" t="s">
        <v>12</v>
      </c>
      <c r="E22" s="444">
        <v>45000</v>
      </c>
      <c r="F22" s="445">
        <v>6</v>
      </c>
      <c r="G22" s="446">
        <f>F22*E22</f>
        <v>270000</v>
      </c>
      <c r="H22" s="447">
        <f>F22</f>
        <v>6</v>
      </c>
      <c r="I22" s="448">
        <f>G22</f>
        <v>270000</v>
      </c>
    </row>
    <row r="23" spans="1:9" ht="15.75">
      <c r="A23" s="441">
        <v>12</v>
      </c>
      <c r="B23" s="442" t="s">
        <v>1534</v>
      </c>
      <c r="C23" s="443">
        <v>2020</v>
      </c>
      <c r="D23" s="443" t="s">
        <v>12</v>
      </c>
      <c r="E23" s="444">
        <v>25200</v>
      </c>
      <c r="F23" s="445">
        <v>6</v>
      </c>
      <c r="G23" s="446">
        <f t="shared" ref="G23:G86" si="2">F23*E23</f>
        <v>151200</v>
      </c>
      <c r="H23" s="447">
        <f t="shared" ref="H23:I86" si="3">F23</f>
        <v>6</v>
      </c>
      <c r="I23" s="448">
        <f t="shared" si="3"/>
        <v>151200</v>
      </c>
    </row>
    <row r="24" spans="1:9" ht="15.75">
      <c r="A24" s="449">
        <v>13</v>
      </c>
      <c r="B24" s="442" t="s">
        <v>1535</v>
      </c>
      <c r="C24" s="443">
        <v>2021</v>
      </c>
      <c r="D24" s="443" t="s">
        <v>12</v>
      </c>
      <c r="E24" s="444">
        <v>58000</v>
      </c>
      <c r="F24" s="447">
        <v>1</v>
      </c>
      <c r="G24" s="446">
        <f t="shared" si="2"/>
        <v>58000</v>
      </c>
      <c r="H24" s="447">
        <f t="shared" si="3"/>
        <v>1</v>
      </c>
      <c r="I24" s="448">
        <f t="shared" si="3"/>
        <v>58000</v>
      </c>
    </row>
    <row r="25" spans="1:9" ht="15.75">
      <c r="A25" s="441">
        <v>14</v>
      </c>
      <c r="B25" s="442" t="s">
        <v>1536</v>
      </c>
      <c r="C25" s="443">
        <v>2021</v>
      </c>
      <c r="D25" s="443" t="s">
        <v>12</v>
      </c>
      <c r="E25" s="444">
        <v>27000</v>
      </c>
      <c r="F25" s="447">
        <v>1</v>
      </c>
      <c r="G25" s="446">
        <f t="shared" si="2"/>
        <v>27000</v>
      </c>
      <c r="H25" s="447">
        <f t="shared" si="3"/>
        <v>1</v>
      </c>
      <c r="I25" s="448">
        <f t="shared" si="3"/>
        <v>27000</v>
      </c>
    </row>
    <row r="26" spans="1:9" ht="15.75">
      <c r="A26" s="449">
        <v>15</v>
      </c>
      <c r="B26" s="442" t="s">
        <v>1537</v>
      </c>
      <c r="C26" s="443">
        <v>2021</v>
      </c>
      <c r="D26" s="443" t="s">
        <v>12</v>
      </c>
      <c r="E26" s="444">
        <v>35500</v>
      </c>
      <c r="F26" s="447">
        <v>2</v>
      </c>
      <c r="G26" s="446">
        <f t="shared" si="2"/>
        <v>71000</v>
      </c>
      <c r="H26" s="447">
        <f t="shared" si="3"/>
        <v>2</v>
      </c>
      <c r="I26" s="448">
        <f t="shared" si="3"/>
        <v>71000</v>
      </c>
    </row>
    <row r="27" spans="1:9" ht="31.5">
      <c r="A27" s="449">
        <v>16</v>
      </c>
      <c r="B27" s="442" t="s">
        <v>1538</v>
      </c>
      <c r="C27" s="443">
        <v>2021</v>
      </c>
      <c r="D27" s="443" t="s">
        <v>12</v>
      </c>
      <c r="E27" s="444">
        <v>44500</v>
      </c>
      <c r="F27" s="447">
        <v>1</v>
      </c>
      <c r="G27" s="446">
        <f t="shared" si="2"/>
        <v>44500</v>
      </c>
      <c r="H27" s="447">
        <f t="shared" si="3"/>
        <v>1</v>
      </c>
      <c r="I27" s="448">
        <f t="shared" si="3"/>
        <v>44500</v>
      </c>
    </row>
    <row r="28" spans="1:9" ht="15.75">
      <c r="A28" s="441">
        <v>17</v>
      </c>
      <c r="B28" s="442" t="s">
        <v>1539</v>
      </c>
      <c r="C28" s="443">
        <v>1988</v>
      </c>
      <c r="D28" s="443" t="s">
        <v>12</v>
      </c>
      <c r="E28" s="444">
        <v>1534</v>
      </c>
      <c r="F28" s="447">
        <v>4</v>
      </c>
      <c r="G28" s="446">
        <f t="shared" si="2"/>
        <v>6136</v>
      </c>
      <c r="H28" s="447">
        <f t="shared" si="3"/>
        <v>4</v>
      </c>
      <c r="I28" s="448">
        <f t="shared" si="3"/>
        <v>6136</v>
      </c>
    </row>
    <row r="29" spans="1:9" ht="15.75">
      <c r="A29" s="449">
        <v>18</v>
      </c>
      <c r="B29" s="442" t="s">
        <v>1536</v>
      </c>
      <c r="C29" s="443">
        <v>1988</v>
      </c>
      <c r="D29" s="443" t="s">
        <v>12</v>
      </c>
      <c r="E29" s="444">
        <v>135</v>
      </c>
      <c r="F29" s="447">
        <v>1</v>
      </c>
      <c r="G29" s="446">
        <f t="shared" si="2"/>
        <v>135</v>
      </c>
      <c r="H29" s="447">
        <f t="shared" si="3"/>
        <v>1</v>
      </c>
      <c r="I29" s="448">
        <f t="shared" si="3"/>
        <v>135</v>
      </c>
    </row>
    <row r="30" spans="1:9" ht="31.5">
      <c r="A30" s="441">
        <v>19</v>
      </c>
      <c r="B30" s="442" t="s">
        <v>1540</v>
      </c>
      <c r="C30" s="443">
        <v>2016</v>
      </c>
      <c r="D30" s="443" t="s">
        <v>12</v>
      </c>
      <c r="E30" s="444">
        <v>10000</v>
      </c>
      <c r="F30" s="447">
        <v>6</v>
      </c>
      <c r="G30" s="446">
        <f t="shared" si="2"/>
        <v>60000</v>
      </c>
      <c r="H30" s="447">
        <f t="shared" si="3"/>
        <v>6</v>
      </c>
      <c r="I30" s="448">
        <f t="shared" si="3"/>
        <v>60000</v>
      </c>
    </row>
    <row r="31" spans="1:9" ht="31.5">
      <c r="A31" s="449">
        <v>20</v>
      </c>
      <c r="B31" s="442" t="s">
        <v>1541</v>
      </c>
      <c r="C31" s="443">
        <v>2016</v>
      </c>
      <c r="D31" s="443" t="s">
        <v>12</v>
      </c>
      <c r="E31" s="444">
        <v>4500</v>
      </c>
      <c r="F31" s="447">
        <v>6</v>
      </c>
      <c r="G31" s="446">
        <f t="shared" si="2"/>
        <v>27000</v>
      </c>
      <c r="H31" s="447">
        <f t="shared" si="3"/>
        <v>6</v>
      </c>
      <c r="I31" s="448">
        <f t="shared" si="3"/>
        <v>27000</v>
      </c>
    </row>
    <row r="32" spans="1:9" ht="15.75">
      <c r="A32" s="449">
        <v>21</v>
      </c>
      <c r="B32" s="442" t="s">
        <v>1442</v>
      </c>
      <c r="C32" s="443">
        <v>1988</v>
      </c>
      <c r="D32" s="443" t="s">
        <v>12</v>
      </c>
      <c r="E32" s="444">
        <v>9</v>
      </c>
      <c r="F32" s="447">
        <v>1</v>
      </c>
      <c r="G32" s="446">
        <f t="shared" si="2"/>
        <v>9</v>
      </c>
      <c r="H32" s="447">
        <f t="shared" si="3"/>
        <v>1</v>
      </c>
      <c r="I32" s="448">
        <f t="shared" si="3"/>
        <v>9</v>
      </c>
    </row>
    <row r="33" spans="1:9" ht="15.75">
      <c r="A33" s="441">
        <v>22</v>
      </c>
      <c r="B33" s="442" t="s">
        <v>1542</v>
      </c>
      <c r="C33" s="443">
        <v>2017</v>
      </c>
      <c r="D33" s="443" t="s">
        <v>12</v>
      </c>
      <c r="E33" s="444">
        <v>7500</v>
      </c>
      <c r="F33" s="447">
        <v>2</v>
      </c>
      <c r="G33" s="446">
        <f t="shared" si="2"/>
        <v>15000</v>
      </c>
      <c r="H33" s="447">
        <f t="shared" si="3"/>
        <v>2</v>
      </c>
      <c r="I33" s="448">
        <f t="shared" si="3"/>
        <v>15000</v>
      </c>
    </row>
    <row r="34" spans="1:9" ht="15.75">
      <c r="A34" s="441">
        <v>23</v>
      </c>
      <c r="B34" s="442" t="s">
        <v>1543</v>
      </c>
      <c r="C34" s="443">
        <v>2017</v>
      </c>
      <c r="D34" s="443" t="s">
        <v>12</v>
      </c>
      <c r="E34" s="444">
        <v>12000</v>
      </c>
      <c r="F34" s="447">
        <v>1</v>
      </c>
      <c r="G34" s="446">
        <f t="shared" si="2"/>
        <v>12000</v>
      </c>
      <c r="H34" s="447">
        <f t="shared" si="3"/>
        <v>1</v>
      </c>
      <c r="I34" s="448">
        <f t="shared" si="3"/>
        <v>12000</v>
      </c>
    </row>
    <row r="35" spans="1:9" ht="15.75">
      <c r="A35" s="449">
        <v>24</v>
      </c>
      <c r="B35" s="442" t="s">
        <v>1544</v>
      </c>
      <c r="C35" s="443">
        <v>2017</v>
      </c>
      <c r="D35" s="443" t="s">
        <v>12</v>
      </c>
      <c r="E35" s="444">
        <v>26000</v>
      </c>
      <c r="F35" s="447">
        <v>4</v>
      </c>
      <c r="G35" s="446">
        <f t="shared" si="2"/>
        <v>104000</v>
      </c>
      <c r="H35" s="447">
        <f t="shared" si="3"/>
        <v>4</v>
      </c>
      <c r="I35" s="448">
        <f t="shared" si="3"/>
        <v>104000</v>
      </c>
    </row>
    <row r="36" spans="1:9" ht="15.75">
      <c r="A36" s="441">
        <v>25</v>
      </c>
      <c r="B36" s="442" t="s">
        <v>1545</v>
      </c>
      <c r="C36" s="443">
        <v>2017</v>
      </c>
      <c r="D36" s="443" t="s">
        <v>12</v>
      </c>
      <c r="E36" s="444">
        <v>4500</v>
      </c>
      <c r="F36" s="447">
        <v>2</v>
      </c>
      <c r="G36" s="446">
        <f t="shared" si="2"/>
        <v>9000</v>
      </c>
      <c r="H36" s="447">
        <f t="shared" si="3"/>
        <v>2</v>
      </c>
      <c r="I36" s="448">
        <f t="shared" si="3"/>
        <v>9000</v>
      </c>
    </row>
    <row r="37" spans="1:9" ht="15.75">
      <c r="A37" s="449">
        <v>26</v>
      </c>
      <c r="B37" s="442" t="s">
        <v>1546</v>
      </c>
      <c r="C37" s="443">
        <v>2017</v>
      </c>
      <c r="D37" s="443" t="s">
        <v>12</v>
      </c>
      <c r="E37" s="444">
        <v>3000</v>
      </c>
      <c r="F37" s="447">
        <v>1</v>
      </c>
      <c r="G37" s="446">
        <f t="shared" si="2"/>
        <v>3000</v>
      </c>
      <c r="H37" s="447">
        <f t="shared" si="3"/>
        <v>1</v>
      </c>
      <c r="I37" s="448">
        <f t="shared" si="3"/>
        <v>3000</v>
      </c>
    </row>
    <row r="38" spans="1:9" ht="15.75">
      <c r="A38" s="441">
        <v>27</v>
      </c>
      <c r="B38" s="442" t="s">
        <v>1547</v>
      </c>
      <c r="C38" s="443">
        <v>2017</v>
      </c>
      <c r="D38" s="443" t="s">
        <v>12</v>
      </c>
      <c r="E38" s="444">
        <v>2500</v>
      </c>
      <c r="F38" s="447">
        <v>1</v>
      </c>
      <c r="G38" s="446">
        <f t="shared" si="2"/>
        <v>2500</v>
      </c>
      <c r="H38" s="447">
        <f t="shared" si="3"/>
        <v>1</v>
      </c>
      <c r="I38" s="448">
        <f t="shared" si="3"/>
        <v>2500</v>
      </c>
    </row>
    <row r="39" spans="1:9" ht="15.75">
      <c r="A39" s="449">
        <v>28</v>
      </c>
      <c r="B39" s="442" t="s">
        <v>1442</v>
      </c>
      <c r="C39" s="443">
        <v>2015</v>
      </c>
      <c r="D39" s="443" t="s">
        <v>12</v>
      </c>
      <c r="E39" s="444">
        <v>1200</v>
      </c>
      <c r="F39" s="447">
        <v>1</v>
      </c>
      <c r="G39" s="446">
        <f t="shared" si="2"/>
        <v>1200</v>
      </c>
      <c r="H39" s="447">
        <f t="shared" si="3"/>
        <v>1</v>
      </c>
      <c r="I39" s="448">
        <f t="shared" si="3"/>
        <v>1200</v>
      </c>
    </row>
    <row r="40" spans="1:9" ht="15.75">
      <c r="A40" s="449">
        <v>29</v>
      </c>
      <c r="B40" s="442" t="s">
        <v>1548</v>
      </c>
      <c r="C40" s="443">
        <v>2017</v>
      </c>
      <c r="D40" s="443" t="s">
        <v>12</v>
      </c>
      <c r="E40" s="444">
        <v>216200</v>
      </c>
      <c r="F40" s="447">
        <v>1</v>
      </c>
      <c r="G40" s="446">
        <f t="shared" si="2"/>
        <v>216200</v>
      </c>
      <c r="H40" s="447">
        <f t="shared" si="3"/>
        <v>1</v>
      </c>
      <c r="I40" s="448">
        <f t="shared" si="3"/>
        <v>216200</v>
      </c>
    </row>
    <row r="41" spans="1:9" ht="31.5">
      <c r="A41" s="441">
        <v>30</v>
      </c>
      <c r="B41" s="442" t="s">
        <v>1549</v>
      </c>
      <c r="C41" s="443">
        <v>2010</v>
      </c>
      <c r="D41" s="443" t="s">
        <v>12</v>
      </c>
      <c r="E41" s="444">
        <v>398636.13</v>
      </c>
      <c r="F41" s="447">
        <v>3</v>
      </c>
      <c r="G41" s="446">
        <f t="shared" si="2"/>
        <v>1195908.3900000001</v>
      </c>
      <c r="H41" s="447">
        <f t="shared" si="3"/>
        <v>3</v>
      </c>
      <c r="I41" s="448">
        <f t="shared" si="3"/>
        <v>1195908.3900000001</v>
      </c>
    </row>
    <row r="42" spans="1:9" ht="15.75">
      <c r="A42" s="449">
        <v>31</v>
      </c>
      <c r="B42" s="442" t="s">
        <v>1550</v>
      </c>
      <c r="C42" s="443">
        <v>2010</v>
      </c>
      <c r="D42" s="443" t="s">
        <v>12</v>
      </c>
      <c r="E42" s="444">
        <v>3324341.61</v>
      </c>
      <c r="F42" s="447">
        <v>1</v>
      </c>
      <c r="G42" s="446">
        <f t="shared" si="2"/>
        <v>3324341.61</v>
      </c>
      <c r="H42" s="447">
        <f t="shared" si="3"/>
        <v>1</v>
      </c>
      <c r="I42" s="448">
        <f t="shared" si="3"/>
        <v>3324341.61</v>
      </c>
    </row>
    <row r="43" spans="1:9" ht="15.75">
      <c r="A43" s="441">
        <v>32</v>
      </c>
      <c r="B43" s="442" t="s">
        <v>1551</v>
      </c>
      <c r="C43" s="443">
        <v>2020</v>
      </c>
      <c r="D43" s="443" t="s">
        <v>12</v>
      </c>
      <c r="E43" s="444">
        <v>540000</v>
      </c>
      <c r="F43" s="447">
        <v>1</v>
      </c>
      <c r="G43" s="446">
        <f t="shared" si="2"/>
        <v>540000</v>
      </c>
      <c r="H43" s="447">
        <f t="shared" si="3"/>
        <v>1</v>
      </c>
      <c r="I43" s="448">
        <f t="shared" si="3"/>
        <v>540000</v>
      </c>
    </row>
    <row r="44" spans="1:9" ht="15.75">
      <c r="A44" s="449">
        <v>33</v>
      </c>
      <c r="B44" s="442" t="s">
        <v>1552</v>
      </c>
      <c r="C44" s="443">
        <v>2020</v>
      </c>
      <c r="D44" s="443" t="s">
        <v>12</v>
      </c>
      <c r="E44" s="444">
        <v>456000</v>
      </c>
      <c r="F44" s="447">
        <v>1</v>
      </c>
      <c r="G44" s="446">
        <f t="shared" si="2"/>
        <v>456000</v>
      </c>
      <c r="H44" s="447">
        <f t="shared" si="3"/>
        <v>1</v>
      </c>
      <c r="I44" s="448">
        <f t="shared" si="3"/>
        <v>456000</v>
      </c>
    </row>
    <row r="45" spans="1:9" ht="47.25">
      <c r="A45" s="441">
        <v>34</v>
      </c>
      <c r="B45" s="450" t="s">
        <v>1553</v>
      </c>
      <c r="C45" s="443">
        <v>2020</v>
      </c>
      <c r="D45" s="443" t="s">
        <v>12</v>
      </c>
      <c r="E45" s="451">
        <v>98333.3</v>
      </c>
      <c r="F45" s="452">
        <v>3</v>
      </c>
      <c r="G45" s="446">
        <f t="shared" si="2"/>
        <v>294999.90000000002</v>
      </c>
      <c r="H45" s="447">
        <f t="shared" si="3"/>
        <v>3</v>
      </c>
      <c r="I45" s="448">
        <f t="shared" si="3"/>
        <v>294999.90000000002</v>
      </c>
    </row>
    <row r="46" spans="1:9" ht="47.25">
      <c r="A46" s="449">
        <v>35</v>
      </c>
      <c r="B46" s="442" t="s">
        <v>1554</v>
      </c>
      <c r="C46" s="443">
        <v>2020</v>
      </c>
      <c r="D46" s="443" t="s">
        <v>12</v>
      </c>
      <c r="E46" s="444">
        <v>218000</v>
      </c>
      <c r="F46" s="446">
        <v>2</v>
      </c>
      <c r="G46" s="446">
        <f t="shared" si="2"/>
        <v>436000</v>
      </c>
      <c r="H46" s="447">
        <f t="shared" si="3"/>
        <v>2</v>
      </c>
      <c r="I46" s="448">
        <f t="shared" si="3"/>
        <v>436000</v>
      </c>
    </row>
    <row r="47" spans="1:9" ht="47.25">
      <c r="A47" s="449">
        <v>36</v>
      </c>
      <c r="B47" s="450" t="s">
        <v>1555</v>
      </c>
      <c r="C47" s="443">
        <v>2020</v>
      </c>
      <c r="D47" s="443" t="s">
        <v>12</v>
      </c>
      <c r="E47" s="444">
        <v>140000</v>
      </c>
      <c r="F47" s="446">
        <v>1</v>
      </c>
      <c r="G47" s="446">
        <f t="shared" si="2"/>
        <v>140000</v>
      </c>
      <c r="H47" s="447">
        <f t="shared" si="3"/>
        <v>1</v>
      </c>
      <c r="I47" s="448">
        <f t="shared" si="3"/>
        <v>140000</v>
      </c>
    </row>
    <row r="48" spans="1:9" ht="31.5">
      <c r="A48" s="449">
        <v>37</v>
      </c>
      <c r="B48" s="442" t="s">
        <v>1556</v>
      </c>
      <c r="C48" s="443">
        <v>2020</v>
      </c>
      <c r="D48" s="443" t="s">
        <v>12</v>
      </c>
      <c r="E48" s="444">
        <v>128400</v>
      </c>
      <c r="F48" s="446">
        <v>1</v>
      </c>
      <c r="G48" s="446">
        <f t="shared" si="2"/>
        <v>128400</v>
      </c>
      <c r="H48" s="447">
        <f t="shared" si="3"/>
        <v>1</v>
      </c>
      <c r="I48" s="448">
        <f t="shared" si="3"/>
        <v>128400</v>
      </c>
    </row>
    <row r="49" spans="1:9" ht="15.75">
      <c r="A49" s="449">
        <v>38</v>
      </c>
      <c r="B49" s="442" t="s">
        <v>1557</v>
      </c>
      <c r="C49" s="443">
        <v>2020</v>
      </c>
      <c r="D49" s="443" t="s">
        <v>12</v>
      </c>
      <c r="E49" s="444">
        <v>198450</v>
      </c>
      <c r="F49" s="446">
        <v>2</v>
      </c>
      <c r="G49" s="446">
        <f t="shared" si="2"/>
        <v>396900</v>
      </c>
      <c r="H49" s="447">
        <f t="shared" si="3"/>
        <v>2</v>
      </c>
      <c r="I49" s="448">
        <f t="shared" si="3"/>
        <v>396900</v>
      </c>
    </row>
    <row r="50" spans="1:9" ht="15.75">
      <c r="A50" s="449">
        <v>39</v>
      </c>
      <c r="B50" s="442" t="s">
        <v>1558</v>
      </c>
      <c r="C50" s="443">
        <v>2020</v>
      </c>
      <c r="D50" s="443" t="s">
        <v>12</v>
      </c>
      <c r="E50" s="444">
        <v>189000</v>
      </c>
      <c r="F50" s="446">
        <v>1</v>
      </c>
      <c r="G50" s="446">
        <f t="shared" si="2"/>
        <v>189000</v>
      </c>
      <c r="H50" s="447">
        <f t="shared" si="3"/>
        <v>1</v>
      </c>
      <c r="I50" s="448">
        <f t="shared" si="3"/>
        <v>189000</v>
      </c>
    </row>
    <row r="51" spans="1:9" ht="31.5">
      <c r="A51" s="449">
        <v>40</v>
      </c>
      <c r="B51" s="442" t="s">
        <v>1559</v>
      </c>
      <c r="C51" s="443">
        <v>2022</v>
      </c>
      <c r="D51" s="443" t="s">
        <v>12</v>
      </c>
      <c r="E51" s="444">
        <v>25000</v>
      </c>
      <c r="F51" s="446">
        <v>1</v>
      </c>
      <c r="G51" s="446">
        <f t="shared" si="2"/>
        <v>25000</v>
      </c>
      <c r="H51" s="447">
        <f t="shared" si="3"/>
        <v>1</v>
      </c>
      <c r="I51" s="448">
        <f t="shared" si="3"/>
        <v>25000</v>
      </c>
    </row>
    <row r="52" spans="1:9" ht="15.75">
      <c r="A52" s="441">
        <v>41</v>
      </c>
      <c r="B52" s="442" t="s">
        <v>1560</v>
      </c>
      <c r="C52" s="443">
        <v>2022</v>
      </c>
      <c r="D52" s="443" t="s">
        <v>12</v>
      </c>
      <c r="E52" s="444">
        <v>50000</v>
      </c>
      <c r="F52" s="446">
        <v>1</v>
      </c>
      <c r="G52" s="446">
        <f t="shared" si="2"/>
        <v>50000</v>
      </c>
      <c r="H52" s="447">
        <f t="shared" si="3"/>
        <v>1</v>
      </c>
      <c r="I52" s="448">
        <f t="shared" si="3"/>
        <v>50000</v>
      </c>
    </row>
    <row r="53" spans="1:9" ht="15.75">
      <c r="A53" s="449">
        <v>42</v>
      </c>
      <c r="B53" s="442" t="s">
        <v>1561</v>
      </c>
      <c r="C53" s="443">
        <v>2017</v>
      </c>
      <c r="D53" s="443" t="s">
        <v>1562</v>
      </c>
      <c r="E53" s="444">
        <v>75000</v>
      </c>
      <c r="F53" s="446">
        <v>1</v>
      </c>
      <c r="G53" s="446">
        <f t="shared" si="2"/>
        <v>75000</v>
      </c>
      <c r="H53" s="447">
        <f t="shared" si="3"/>
        <v>1</v>
      </c>
      <c r="I53" s="448">
        <f t="shared" si="3"/>
        <v>75000</v>
      </c>
    </row>
    <row r="54" spans="1:9" ht="15.75">
      <c r="A54" s="441">
        <v>43</v>
      </c>
      <c r="B54" s="453" t="s">
        <v>1563</v>
      </c>
      <c r="C54" s="443">
        <v>1988</v>
      </c>
      <c r="D54" s="443" t="s">
        <v>12</v>
      </c>
      <c r="E54" s="444">
        <v>64</v>
      </c>
      <c r="F54" s="446">
        <v>2</v>
      </c>
      <c r="G54" s="446">
        <f t="shared" si="2"/>
        <v>128</v>
      </c>
      <c r="H54" s="447">
        <f t="shared" si="3"/>
        <v>2</v>
      </c>
      <c r="I54" s="448">
        <f t="shared" si="3"/>
        <v>128</v>
      </c>
    </row>
    <row r="55" spans="1:9" ht="15.75">
      <c r="A55" s="449">
        <v>44</v>
      </c>
      <c r="B55" s="442" t="s">
        <v>1564</v>
      </c>
      <c r="C55" s="443">
        <v>1988</v>
      </c>
      <c r="D55" s="443" t="s">
        <v>12</v>
      </c>
      <c r="E55" s="444">
        <v>35</v>
      </c>
      <c r="F55" s="446">
        <v>47</v>
      </c>
      <c r="G55" s="446">
        <f t="shared" si="2"/>
        <v>1645</v>
      </c>
      <c r="H55" s="447">
        <f t="shared" si="3"/>
        <v>47</v>
      </c>
      <c r="I55" s="448">
        <f t="shared" si="3"/>
        <v>1645</v>
      </c>
    </row>
    <row r="56" spans="1:9" ht="15.75">
      <c r="A56" s="441">
        <v>45</v>
      </c>
      <c r="B56" s="442" t="s">
        <v>1565</v>
      </c>
      <c r="C56" s="443">
        <v>2017</v>
      </c>
      <c r="D56" s="443" t="s">
        <v>12</v>
      </c>
      <c r="E56" s="444">
        <v>1500</v>
      </c>
      <c r="F56" s="446">
        <v>7</v>
      </c>
      <c r="G56" s="446">
        <f t="shared" si="2"/>
        <v>10500</v>
      </c>
      <c r="H56" s="447">
        <f t="shared" si="3"/>
        <v>7</v>
      </c>
      <c r="I56" s="448">
        <f t="shared" si="3"/>
        <v>10500</v>
      </c>
    </row>
    <row r="57" spans="1:9" ht="15.75">
      <c r="A57" s="449">
        <v>46</v>
      </c>
      <c r="B57" s="442" t="s">
        <v>1566</v>
      </c>
      <c r="C57" s="443">
        <v>1988</v>
      </c>
      <c r="D57" s="443" t="s">
        <v>12</v>
      </c>
      <c r="E57" s="444">
        <v>22320</v>
      </c>
      <c r="F57" s="446">
        <v>1</v>
      </c>
      <c r="G57" s="446">
        <f t="shared" si="2"/>
        <v>22320</v>
      </c>
      <c r="H57" s="447">
        <f t="shared" si="3"/>
        <v>1</v>
      </c>
      <c r="I57" s="448">
        <f t="shared" si="3"/>
        <v>22320</v>
      </c>
    </row>
    <row r="58" spans="1:9" ht="15.75">
      <c r="A58" s="441">
        <v>47</v>
      </c>
      <c r="B58" s="442" t="s">
        <v>1567</v>
      </c>
      <c r="C58" s="443">
        <v>2020</v>
      </c>
      <c r="D58" s="443" t="s">
        <v>12</v>
      </c>
      <c r="E58" s="444">
        <v>9000</v>
      </c>
      <c r="F58" s="446">
        <v>20</v>
      </c>
      <c r="G58" s="446">
        <f t="shared" si="2"/>
        <v>180000</v>
      </c>
      <c r="H58" s="447">
        <f t="shared" si="3"/>
        <v>20</v>
      </c>
      <c r="I58" s="448">
        <f t="shared" si="3"/>
        <v>180000</v>
      </c>
    </row>
    <row r="59" spans="1:9" ht="15.75">
      <c r="A59" s="449">
        <v>48</v>
      </c>
      <c r="B59" s="442" t="s">
        <v>1568</v>
      </c>
      <c r="C59" s="443">
        <v>2021</v>
      </c>
      <c r="D59" s="443" t="s">
        <v>12</v>
      </c>
      <c r="E59" s="444">
        <v>320000</v>
      </c>
      <c r="F59" s="446">
        <v>1</v>
      </c>
      <c r="G59" s="446">
        <f t="shared" si="2"/>
        <v>320000</v>
      </c>
      <c r="H59" s="447">
        <f t="shared" si="3"/>
        <v>1</v>
      </c>
      <c r="I59" s="448">
        <f t="shared" si="3"/>
        <v>320000</v>
      </c>
    </row>
    <row r="60" spans="1:9" ht="31.5">
      <c r="A60" s="441">
        <v>49</v>
      </c>
      <c r="B60" s="442" t="s">
        <v>1569</v>
      </c>
      <c r="C60" s="443">
        <v>2021</v>
      </c>
      <c r="D60" s="443" t="s">
        <v>12</v>
      </c>
      <c r="E60" s="444">
        <v>110000</v>
      </c>
      <c r="F60" s="446">
        <v>1</v>
      </c>
      <c r="G60" s="446">
        <f t="shared" si="2"/>
        <v>110000</v>
      </c>
      <c r="H60" s="447">
        <f t="shared" si="3"/>
        <v>1</v>
      </c>
      <c r="I60" s="448">
        <f t="shared" si="3"/>
        <v>110000</v>
      </c>
    </row>
    <row r="61" spans="1:9" ht="31.5">
      <c r="A61" s="449">
        <v>50</v>
      </c>
      <c r="B61" s="442" t="s">
        <v>1570</v>
      </c>
      <c r="C61" s="443">
        <v>2023</v>
      </c>
      <c r="D61" s="443" t="s">
        <v>12</v>
      </c>
      <c r="E61" s="444">
        <v>38000</v>
      </c>
      <c r="F61" s="446">
        <v>1</v>
      </c>
      <c r="G61" s="446">
        <f t="shared" si="2"/>
        <v>38000</v>
      </c>
      <c r="H61" s="447">
        <f t="shared" si="3"/>
        <v>1</v>
      </c>
      <c r="I61" s="448">
        <f t="shared" si="3"/>
        <v>38000</v>
      </c>
    </row>
    <row r="62" spans="1:9" ht="15.75">
      <c r="A62" s="449">
        <v>51</v>
      </c>
      <c r="B62" s="442" t="s">
        <v>1571</v>
      </c>
      <c r="C62" s="443">
        <v>2007</v>
      </c>
      <c r="D62" s="443" t="s">
        <v>12</v>
      </c>
      <c r="E62" s="444">
        <v>300200</v>
      </c>
      <c r="F62" s="446">
        <v>1</v>
      </c>
      <c r="G62" s="446">
        <f t="shared" si="2"/>
        <v>300200</v>
      </c>
      <c r="H62" s="447">
        <f t="shared" si="3"/>
        <v>1</v>
      </c>
      <c r="I62" s="448">
        <f t="shared" si="3"/>
        <v>300200</v>
      </c>
    </row>
    <row r="63" spans="1:9" ht="15.75">
      <c r="A63" s="449">
        <v>52</v>
      </c>
      <c r="B63" s="442" t="s">
        <v>1572</v>
      </c>
      <c r="C63" s="443">
        <v>2020</v>
      </c>
      <c r="D63" s="443" t="s">
        <v>12</v>
      </c>
      <c r="E63" s="444">
        <v>32144</v>
      </c>
      <c r="F63" s="446">
        <v>1</v>
      </c>
      <c r="G63" s="446">
        <f t="shared" si="2"/>
        <v>32144</v>
      </c>
      <c r="H63" s="447">
        <f t="shared" si="3"/>
        <v>1</v>
      </c>
      <c r="I63" s="448">
        <f t="shared" si="3"/>
        <v>32144</v>
      </c>
    </row>
    <row r="64" spans="1:9" ht="15.75">
      <c r="A64" s="441">
        <v>53</v>
      </c>
      <c r="B64" s="442" t="s">
        <v>1573</v>
      </c>
      <c r="C64" s="443">
        <v>1988</v>
      </c>
      <c r="D64" s="443" t="s">
        <v>12</v>
      </c>
      <c r="E64" s="444">
        <v>98922</v>
      </c>
      <c r="F64" s="446">
        <v>1</v>
      </c>
      <c r="G64" s="446">
        <f t="shared" si="2"/>
        <v>98922</v>
      </c>
      <c r="H64" s="447">
        <f t="shared" si="3"/>
        <v>1</v>
      </c>
      <c r="I64" s="448">
        <f t="shared" si="3"/>
        <v>98922</v>
      </c>
    </row>
    <row r="65" spans="1:9" ht="31.5">
      <c r="A65" s="449">
        <v>54</v>
      </c>
      <c r="B65" s="442" t="s">
        <v>1574</v>
      </c>
      <c r="C65" s="443">
        <v>1988</v>
      </c>
      <c r="D65" s="443" t="s">
        <v>12</v>
      </c>
      <c r="E65" s="444">
        <v>652</v>
      </c>
      <c r="F65" s="446">
        <v>1</v>
      </c>
      <c r="G65" s="446">
        <f t="shared" si="2"/>
        <v>652</v>
      </c>
      <c r="H65" s="447">
        <f t="shared" si="3"/>
        <v>1</v>
      </c>
      <c r="I65" s="448">
        <f t="shared" si="3"/>
        <v>652</v>
      </c>
    </row>
    <row r="66" spans="1:9" ht="31.5">
      <c r="A66" s="449">
        <v>55</v>
      </c>
      <c r="B66" s="442" t="s">
        <v>1575</v>
      </c>
      <c r="C66" s="443">
        <v>1988</v>
      </c>
      <c r="D66" s="443" t="s">
        <v>12</v>
      </c>
      <c r="E66" s="444">
        <v>425</v>
      </c>
      <c r="F66" s="446">
        <v>1</v>
      </c>
      <c r="G66" s="446">
        <f t="shared" si="2"/>
        <v>425</v>
      </c>
      <c r="H66" s="447">
        <f t="shared" si="3"/>
        <v>1</v>
      </c>
      <c r="I66" s="448">
        <f t="shared" si="3"/>
        <v>425</v>
      </c>
    </row>
    <row r="67" spans="1:9" ht="31.5">
      <c r="A67" s="441">
        <v>56</v>
      </c>
      <c r="B67" s="442" t="s">
        <v>1576</v>
      </c>
      <c r="C67" s="443">
        <v>2021</v>
      </c>
      <c r="D67" s="443" t="s">
        <v>12</v>
      </c>
      <c r="E67" s="444">
        <v>34900</v>
      </c>
      <c r="F67" s="446">
        <v>12</v>
      </c>
      <c r="G67" s="446">
        <f t="shared" si="2"/>
        <v>418800</v>
      </c>
      <c r="H67" s="447">
        <f t="shared" si="3"/>
        <v>12</v>
      </c>
      <c r="I67" s="448">
        <f t="shared" si="3"/>
        <v>418800</v>
      </c>
    </row>
    <row r="68" spans="1:9" ht="15.75">
      <c r="A68" s="449">
        <v>57</v>
      </c>
      <c r="B68" s="442" t="s">
        <v>1577</v>
      </c>
      <c r="C68" s="443">
        <v>2021</v>
      </c>
      <c r="D68" s="443" t="s">
        <v>12</v>
      </c>
      <c r="E68" s="444">
        <v>24200</v>
      </c>
      <c r="F68" s="446">
        <v>24</v>
      </c>
      <c r="G68" s="446">
        <f t="shared" si="2"/>
        <v>580800</v>
      </c>
      <c r="H68" s="447">
        <f t="shared" si="3"/>
        <v>24</v>
      </c>
      <c r="I68" s="448">
        <f t="shared" si="3"/>
        <v>580800</v>
      </c>
    </row>
    <row r="69" spans="1:9" ht="15.75">
      <c r="A69" s="441">
        <v>58</v>
      </c>
      <c r="B69" s="442" t="s">
        <v>1578</v>
      </c>
      <c r="C69" s="443">
        <v>2009</v>
      </c>
      <c r="D69" s="443" t="s">
        <v>12</v>
      </c>
      <c r="E69" s="444">
        <v>81500</v>
      </c>
      <c r="F69" s="446">
        <v>1</v>
      </c>
      <c r="G69" s="446">
        <f t="shared" si="2"/>
        <v>81500</v>
      </c>
      <c r="H69" s="447">
        <f t="shared" si="3"/>
        <v>1</v>
      </c>
      <c r="I69" s="448">
        <f t="shared" si="3"/>
        <v>81500</v>
      </c>
    </row>
    <row r="70" spans="1:9" ht="15.75">
      <c r="A70" s="441">
        <v>59</v>
      </c>
      <c r="B70" s="442" t="s">
        <v>1579</v>
      </c>
      <c r="C70" s="443">
        <v>2020</v>
      </c>
      <c r="D70" s="443" t="s">
        <v>12</v>
      </c>
      <c r="E70" s="444">
        <v>36738.46</v>
      </c>
      <c r="F70" s="446">
        <v>65</v>
      </c>
      <c r="G70" s="446">
        <f t="shared" si="2"/>
        <v>2387999.9</v>
      </c>
      <c r="H70" s="447">
        <f t="shared" si="3"/>
        <v>65</v>
      </c>
      <c r="I70" s="448">
        <f t="shared" si="3"/>
        <v>2387999.9</v>
      </c>
    </row>
    <row r="71" spans="1:9" ht="15.75">
      <c r="A71" s="441">
        <v>60</v>
      </c>
      <c r="B71" s="442" t="s">
        <v>1580</v>
      </c>
      <c r="C71" s="443">
        <v>2020</v>
      </c>
      <c r="D71" s="443" t="s">
        <v>12</v>
      </c>
      <c r="E71" s="444">
        <v>59400</v>
      </c>
      <c r="F71" s="446">
        <v>20</v>
      </c>
      <c r="G71" s="446">
        <f t="shared" si="2"/>
        <v>1188000</v>
      </c>
      <c r="H71" s="447">
        <f t="shared" si="3"/>
        <v>20</v>
      </c>
      <c r="I71" s="448">
        <f t="shared" si="3"/>
        <v>1188000</v>
      </c>
    </row>
    <row r="72" spans="1:9" ht="15.75">
      <c r="A72" s="449">
        <v>61</v>
      </c>
      <c r="B72" s="442" t="s">
        <v>172</v>
      </c>
      <c r="C72" s="443">
        <v>2020</v>
      </c>
      <c r="D72" s="443" t="s">
        <v>12</v>
      </c>
      <c r="E72" s="444">
        <v>47250</v>
      </c>
      <c r="F72" s="446">
        <v>2</v>
      </c>
      <c r="G72" s="446">
        <f t="shared" si="2"/>
        <v>94500</v>
      </c>
      <c r="H72" s="447">
        <f t="shared" si="3"/>
        <v>2</v>
      </c>
      <c r="I72" s="448">
        <f t="shared" si="3"/>
        <v>94500</v>
      </c>
    </row>
    <row r="73" spans="1:9" ht="15.75">
      <c r="A73" s="441">
        <v>62</v>
      </c>
      <c r="B73" s="442" t="s">
        <v>1581</v>
      </c>
      <c r="C73" s="443">
        <v>2021</v>
      </c>
      <c r="D73" s="443" t="s">
        <v>12</v>
      </c>
      <c r="E73" s="444">
        <v>190000</v>
      </c>
      <c r="F73" s="446">
        <v>1</v>
      </c>
      <c r="G73" s="446">
        <f t="shared" si="2"/>
        <v>190000</v>
      </c>
      <c r="H73" s="447">
        <f t="shared" si="3"/>
        <v>1</v>
      </c>
      <c r="I73" s="448">
        <f t="shared" si="3"/>
        <v>190000</v>
      </c>
    </row>
    <row r="74" spans="1:9" ht="15.75">
      <c r="A74" s="449">
        <v>63</v>
      </c>
      <c r="B74" s="442" t="s">
        <v>1581</v>
      </c>
      <c r="C74" s="443">
        <v>2021</v>
      </c>
      <c r="D74" s="443" t="s">
        <v>12</v>
      </c>
      <c r="E74" s="444">
        <v>150000</v>
      </c>
      <c r="F74" s="446">
        <v>1</v>
      </c>
      <c r="G74" s="446">
        <f t="shared" si="2"/>
        <v>150000</v>
      </c>
      <c r="H74" s="447">
        <f t="shared" si="3"/>
        <v>1</v>
      </c>
      <c r="I74" s="448">
        <f t="shared" si="3"/>
        <v>150000</v>
      </c>
    </row>
    <row r="75" spans="1:9" ht="15.75">
      <c r="A75" s="449">
        <v>64</v>
      </c>
      <c r="B75" s="442" t="s">
        <v>1582</v>
      </c>
      <c r="C75" s="443">
        <v>2021</v>
      </c>
      <c r="D75" s="443" t="s">
        <v>12</v>
      </c>
      <c r="E75" s="444">
        <v>150000</v>
      </c>
      <c r="F75" s="446">
        <v>1</v>
      </c>
      <c r="G75" s="446">
        <f t="shared" si="2"/>
        <v>150000</v>
      </c>
      <c r="H75" s="447">
        <f t="shared" si="3"/>
        <v>1</v>
      </c>
      <c r="I75" s="448">
        <f t="shared" si="3"/>
        <v>150000</v>
      </c>
    </row>
    <row r="76" spans="1:9" ht="15.75">
      <c r="A76" s="449">
        <v>65</v>
      </c>
      <c r="B76" s="442" t="s">
        <v>1399</v>
      </c>
      <c r="C76" s="443">
        <v>2020</v>
      </c>
      <c r="D76" s="443" t="s">
        <v>12</v>
      </c>
      <c r="E76" s="444">
        <v>8400</v>
      </c>
      <c r="F76" s="446">
        <v>10</v>
      </c>
      <c r="G76" s="446">
        <f t="shared" si="2"/>
        <v>84000</v>
      </c>
      <c r="H76" s="447">
        <f t="shared" si="3"/>
        <v>10</v>
      </c>
      <c r="I76" s="448">
        <f t="shared" si="3"/>
        <v>84000</v>
      </c>
    </row>
    <row r="77" spans="1:9" ht="15.75">
      <c r="A77" s="441">
        <v>66</v>
      </c>
      <c r="B77" s="442" t="s">
        <v>1583</v>
      </c>
      <c r="C77" s="443">
        <v>2020</v>
      </c>
      <c r="D77" s="443" t="s">
        <v>12</v>
      </c>
      <c r="E77" s="444">
        <v>10000</v>
      </c>
      <c r="F77" s="446">
        <v>30</v>
      </c>
      <c r="G77" s="446">
        <f t="shared" si="2"/>
        <v>300000</v>
      </c>
      <c r="H77" s="447">
        <f t="shared" si="3"/>
        <v>30</v>
      </c>
      <c r="I77" s="448">
        <f t="shared" si="3"/>
        <v>300000</v>
      </c>
    </row>
    <row r="78" spans="1:9" ht="15.75">
      <c r="A78" s="441">
        <v>67</v>
      </c>
      <c r="B78" s="442" t="s">
        <v>1584</v>
      </c>
      <c r="C78" s="443">
        <v>2020</v>
      </c>
      <c r="D78" s="443" t="s">
        <v>12</v>
      </c>
      <c r="E78" s="444">
        <v>3600</v>
      </c>
      <c r="F78" s="446">
        <v>90</v>
      </c>
      <c r="G78" s="446">
        <f t="shared" si="2"/>
        <v>324000</v>
      </c>
      <c r="H78" s="447">
        <f t="shared" si="3"/>
        <v>90</v>
      </c>
      <c r="I78" s="448">
        <f t="shared" si="3"/>
        <v>324000</v>
      </c>
    </row>
    <row r="79" spans="1:9" ht="15.75">
      <c r="A79" s="449">
        <v>68</v>
      </c>
      <c r="B79" s="442" t="s">
        <v>1585</v>
      </c>
      <c r="C79" s="443">
        <v>2020</v>
      </c>
      <c r="D79" s="443" t="s">
        <v>12</v>
      </c>
      <c r="E79" s="444">
        <v>35000</v>
      </c>
      <c r="F79" s="446">
        <v>5</v>
      </c>
      <c r="G79" s="446">
        <f t="shared" si="2"/>
        <v>175000</v>
      </c>
      <c r="H79" s="447">
        <f t="shared" si="3"/>
        <v>5</v>
      </c>
      <c r="I79" s="448">
        <f t="shared" si="3"/>
        <v>175000</v>
      </c>
    </row>
    <row r="80" spans="1:9" ht="15.75">
      <c r="A80" s="441">
        <v>69</v>
      </c>
      <c r="B80" s="442" t="s">
        <v>1586</v>
      </c>
      <c r="C80" s="443">
        <v>2021</v>
      </c>
      <c r="D80" s="443" t="s">
        <v>12</v>
      </c>
      <c r="E80" s="444">
        <v>39500</v>
      </c>
      <c r="F80" s="446">
        <v>5</v>
      </c>
      <c r="G80" s="446">
        <f t="shared" si="2"/>
        <v>197500</v>
      </c>
      <c r="H80" s="447">
        <f t="shared" si="3"/>
        <v>5</v>
      </c>
      <c r="I80" s="448">
        <f t="shared" si="3"/>
        <v>197500</v>
      </c>
    </row>
    <row r="81" spans="1:9" ht="15.75">
      <c r="A81" s="449">
        <v>70</v>
      </c>
      <c r="B81" s="442" t="s">
        <v>1587</v>
      </c>
      <c r="C81" s="443">
        <v>2021</v>
      </c>
      <c r="D81" s="443" t="s">
        <v>12</v>
      </c>
      <c r="E81" s="444">
        <v>29500</v>
      </c>
      <c r="F81" s="446">
        <v>11</v>
      </c>
      <c r="G81" s="446">
        <f t="shared" si="2"/>
        <v>324500</v>
      </c>
      <c r="H81" s="447">
        <f t="shared" si="3"/>
        <v>11</v>
      </c>
      <c r="I81" s="448">
        <f t="shared" si="3"/>
        <v>324500</v>
      </c>
    </row>
    <row r="82" spans="1:9" ht="15.75">
      <c r="A82" s="441">
        <v>71</v>
      </c>
      <c r="B82" s="442" t="s">
        <v>746</v>
      </c>
      <c r="C82" s="443">
        <v>1988</v>
      </c>
      <c r="D82" s="443" t="s">
        <v>12</v>
      </c>
      <c r="E82" s="444">
        <v>73</v>
      </c>
      <c r="F82" s="446">
        <v>3</v>
      </c>
      <c r="G82" s="446">
        <f t="shared" si="2"/>
        <v>219</v>
      </c>
      <c r="H82" s="447">
        <f t="shared" si="3"/>
        <v>3</v>
      </c>
      <c r="I82" s="448">
        <f t="shared" si="3"/>
        <v>219</v>
      </c>
    </row>
    <row r="83" spans="1:9" ht="15.75">
      <c r="A83" s="449">
        <v>72</v>
      </c>
      <c r="B83" s="442" t="s">
        <v>1039</v>
      </c>
      <c r="C83" s="443">
        <v>2020</v>
      </c>
      <c r="D83" s="443" t="s">
        <v>12</v>
      </c>
      <c r="E83" s="444">
        <v>39000</v>
      </c>
      <c r="F83" s="446">
        <v>3</v>
      </c>
      <c r="G83" s="446">
        <f t="shared" si="2"/>
        <v>117000</v>
      </c>
      <c r="H83" s="447">
        <f t="shared" si="3"/>
        <v>3</v>
      </c>
      <c r="I83" s="448">
        <f t="shared" si="3"/>
        <v>117000</v>
      </c>
    </row>
    <row r="84" spans="1:9" ht="15.75">
      <c r="A84" s="441">
        <v>73</v>
      </c>
      <c r="B84" s="442" t="s">
        <v>150</v>
      </c>
      <c r="C84" s="443">
        <v>2020</v>
      </c>
      <c r="D84" s="443" t="s">
        <v>12</v>
      </c>
      <c r="E84" s="444">
        <v>34800</v>
      </c>
      <c r="F84" s="446">
        <v>4</v>
      </c>
      <c r="G84" s="446">
        <f t="shared" si="2"/>
        <v>139200</v>
      </c>
      <c r="H84" s="447">
        <f t="shared" si="3"/>
        <v>4</v>
      </c>
      <c r="I84" s="448">
        <f t="shared" si="3"/>
        <v>139200</v>
      </c>
    </row>
    <row r="85" spans="1:9" ht="15.75">
      <c r="A85" s="449">
        <v>74</v>
      </c>
      <c r="B85" s="442" t="s">
        <v>1588</v>
      </c>
      <c r="C85" s="443">
        <v>2020</v>
      </c>
      <c r="D85" s="443" t="s">
        <v>12</v>
      </c>
      <c r="E85" s="444">
        <v>84000</v>
      </c>
      <c r="F85" s="446">
        <v>50</v>
      </c>
      <c r="G85" s="446">
        <f t="shared" si="2"/>
        <v>4200000</v>
      </c>
      <c r="H85" s="447">
        <f t="shared" si="3"/>
        <v>50</v>
      </c>
      <c r="I85" s="448">
        <f t="shared" si="3"/>
        <v>4200000</v>
      </c>
    </row>
    <row r="86" spans="1:9" ht="15.75">
      <c r="A86" s="441">
        <v>75</v>
      </c>
      <c r="B86" s="442" t="s">
        <v>1589</v>
      </c>
      <c r="C86" s="443">
        <v>2020</v>
      </c>
      <c r="D86" s="443" t="s">
        <v>12</v>
      </c>
      <c r="E86" s="444">
        <v>45000</v>
      </c>
      <c r="F86" s="446">
        <v>4</v>
      </c>
      <c r="G86" s="446">
        <f t="shared" si="2"/>
        <v>180000</v>
      </c>
      <c r="H86" s="447">
        <f t="shared" si="3"/>
        <v>4</v>
      </c>
      <c r="I86" s="448">
        <f t="shared" si="3"/>
        <v>180000</v>
      </c>
    </row>
    <row r="87" spans="1:9" ht="31.5">
      <c r="A87" s="449">
        <v>76</v>
      </c>
      <c r="B87" s="442" t="s">
        <v>1590</v>
      </c>
      <c r="C87" s="443">
        <v>2020</v>
      </c>
      <c r="D87" s="443" t="s">
        <v>12</v>
      </c>
      <c r="E87" s="444">
        <v>32500</v>
      </c>
      <c r="F87" s="446">
        <v>15</v>
      </c>
      <c r="G87" s="446">
        <f t="shared" ref="G87:G128" si="4">F87*E87</f>
        <v>487500</v>
      </c>
      <c r="H87" s="447">
        <f t="shared" ref="H87:I128" si="5">F87</f>
        <v>15</v>
      </c>
      <c r="I87" s="448">
        <f t="shared" si="5"/>
        <v>487500</v>
      </c>
    </row>
    <row r="88" spans="1:9" ht="31.5">
      <c r="A88" s="441">
        <v>77</v>
      </c>
      <c r="B88" s="442" t="s">
        <v>1591</v>
      </c>
      <c r="C88" s="443">
        <v>2020</v>
      </c>
      <c r="D88" s="443" t="s">
        <v>12</v>
      </c>
      <c r="E88" s="444">
        <v>66666.66</v>
      </c>
      <c r="F88" s="446">
        <v>2</v>
      </c>
      <c r="G88" s="446">
        <f t="shared" si="4"/>
        <v>133333.32</v>
      </c>
      <c r="H88" s="447">
        <f t="shared" si="5"/>
        <v>2</v>
      </c>
      <c r="I88" s="448">
        <f t="shared" si="5"/>
        <v>133333.32</v>
      </c>
    </row>
    <row r="89" spans="1:9" ht="15.75">
      <c r="A89" s="441">
        <v>78</v>
      </c>
      <c r="B89" s="442" t="s">
        <v>1592</v>
      </c>
      <c r="C89" s="443">
        <v>2021</v>
      </c>
      <c r="D89" s="443" t="s">
        <v>12</v>
      </c>
      <c r="E89" s="444">
        <v>35500</v>
      </c>
      <c r="F89" s="446">
        <v>6</v>
      </c>
      <c r="G89" s="446">
        <f t="shared" si="4"/>
        <v>213000</v>
      </c>
      <c r="H89" s="447">
        <f t="shared" si="5"/>
        <v>6</v>
      </c>
      <c r="I89" s="448">
        <f t="shared" si="5"/>
        <v>213000</v>
      </c>
    </row>
    <row r="90" spans="1:9" ht="15.75">
      <c r="A90" s="449">
        <v>79</v>
      </c>
      <c r="B90" s="442" t="s">
        <v>1593</v>
      </c>
      <c r="C90" s="443">
        <v>2020</v>
      </c>
      <c r="D90" s="443" t="s">
        <v>12</v>
      </c>
      <c r="E90" s="444">
        <v>50000</v>
      </c>
      <c r="F90" s="446">
        <v>3</v>
      </c>
      <c r="G90" s="446">
        <f t="shared" si="4"/>
        <v>150000</v>
      </c>
      <c r="H90" s="447">
        <f t="shared" si="5"/>
        <v>3</v>
      </c>
      <c r="I90" s="448">
        <f t="shared" si="5"/>
        <v>150000</v>
      </c>
    </row>
    <row r="91" spans="1:9" ht="15.75">
      <c r="A91" s="441">
        <v>80</v>
      </c>
      <c r="B91" s="442" t="s">
        <v>1441</v>
      </c>
      <c r="C91" s="443">
        <v>1988</v>
      </c>
      <c r="D91" s="443" t="s">
        <v>12</v>
      </c>
      <c r="E91" s="444">
        <v>1500</v>
      </c>
      <c r="F91" s="446">
        <v>1</v>
      </c>
      <c r="G91" s="446">
        <f t="shared" si="4"/>
        <v>1500</v>
      </c>
      <c r="H91" s="447">
        <f t="shared" si="5"/>
        <v>1</v>
      </c>
      <c r="I91" s="448">
        <f t="shared" si="5"/>
        <v>1500</v>
      </c>
    </row>
    <row r="92" spans="1:9" ht="15.75">
      <c r="A92" s="449">
        <v>81</v>
      </c>
      <c r="B92" s="442" t="s">
        <v>1584</v>
      </c>
      <c r="C92" s="443">
        <v>2015</v>
      </c>
      <c r="D92" s="443" t="s">
        <v>12</v>
      </c>
      <c r="E92" s="444">
        <v>5100</v>
      </c>
      <c r="F92" s="446">
        <v>38</v>
      </c>
      <c r="G92" s="446">
        <f t="shared" si="4"/>
        <v>193800</v>
      </c>
      <c r="H92" s="447">
        <f t="shared" si="5"/>
        <v>38</v>
      </c>
      <c r="I92" s="448">
        <f t="shared" si="5"/>
        <v>193800</v>
      </c>
    </row>
    <row r="93" spans="1:9" ht="15.75">
      <c r="A93" s="441">
        <v>82</v>
      </c>
      <c r="B93" s="442" t="s">
        <v>1594</v>
      </c>
      <c r="C93" s="443">
        <v>2015</v>
      </c>
      <c r="D93" s="443" t="s">
        <v>12</v>
      </c>
      <c r="E93" s="444">
        <v>23800</v>
      </c>
      <c r="F93" s="446">
        <v>11</v>
      </c>
      <c r="G93" s="446">
        <f t="shared" si="4"/>
        <v>261800</v>
      </c>
      <c r="H93" s="447">
        <f t="shared" si="5"/>
        <v>11</v>
      </c>
      <c r="I93" s="448">
        <f t="shared" si="5"/>
        <v>261800</v>
      </c>
    </row>
    <row r="94" spans="1:9" ht="15.75">
      <c r="A94" s="441">
        <v>83</v>
      </c>
      <c r="B94" s="454" t="s">
        <v>150</v>
      </c>
      <c r="C94" s="16">
        <v>2015</v>
      </c>
      <c r="D94" s="443" t="s">
        <v>12</v>
      </c>
      <c r="E94" s="455">
        <v>45000</v>
      </c>
      <c r="F94" s="456">
        <v>1</v>
      </c>
      <c r="G94" s="446">
        <f t="shared" si="4"/>
        <v>45000</v>
      </c>
      <c r="H94" s="447">
        <f t="shared" si="5"/>
        <v>1</v>
      </c>
      <c r="I94" s="448">
        <f t="shared" si="5"/>
        <v>45000</v>
      </c>
    </row>
    <row r="95" spans="1:9" ht="15.75">
      <c r="A95" s="449">
        <v>84</v>
      </c>
      <c r="B95" s="442" t="s">
        <v>1595</v>
      </c>
      <c r="C95" s="443">
        <v>2015</v>
      </c>
      <c r="D95" s="443" t="s">
        <v>12</v>
      </c>
      <c r="E95" s="444">
        <v>196250</v>
      </c>
      <c r="F95" s="446">
        <v>1</v>
      </c>
      <c r="G95" s="446">
        <f t="shared" si="4"/>
        <v>196250</v>
      </c>
      <c r="H95" s="447">
        <f t="shared" si="5"/>
        <v>1</v>
      </c>
      <c r="I95" s="448">
        <f t="shared" si="5"/>
        <v>196250</v>
      </c>
    </row>
    <row r="96" spans="1:9" ht="15.75">
      <c r="A96" s="441">
        <v>85</v>
      </c>
      <c r="B96" s="442" t="s">
        <v>772</v>
      </c>
      <c r="C96" s="443">
        <v>2017</v>
      </c>
      <c r="D96" s="443" t="s">
        <v>12</v>
      </c>
      <c r="E96" s="444">
        <v>3068</v>
      </c>
      <c r="F96" s="446">
        <v>1</v>
      </c>
      <c r="G96" s="446">
        <f t="shared" si="4"/>
        <v>3068</v>
      </c>
      <c r="H96" s="447">
        <f t="shared" si="5"/>
        <v>1</v>
      </c>
      <c r="I96" s="448">
        <f t="shared" si="5"/>
        <v>3068</v>
      </c>
    </row>
    <row r="97" spans="1:9" ht="15.75">
      <c r="A97" s="449">
        <v>86</v>
      </c>
      <c r="B97" s="442" t="s">
        <v>1596</v>
      </c>
      <c r="C97" s="443">
        <v>2021</v>
      </c>
      <c r="D97" s="443" t="s">
        <v>12</v>
      </c>
      <c r="E97" s="444">
        <v>199000</v>
      </c>
      <c r="F97" s="446">
        <v>1</v>
      </c>
      <c r="G97" s="446">
        <f t="shared" si="4"/>
        <v>199000</v>
      </c>
      <c r="H97" s="447">
        <f t="shared" si="5"/>
        <v>1</v>
      </c>
      <c r="I97" s="448">
        <f t="shared" si="5"/>
        <v>199000</v>
      </c>
    </row>
    <row r="98" spans="1:9" ht="15.75">
      <c r="A98" s="441">
        <v>86</v>
      </c>
      <c r="B98" s="442" t="s">
        <v>1597</v>
      </c>
      <c r="C98" s="443">
        <v>2018</v>
      </c>
      <c r="D98" s="443" t="s">
        <v>12</v>
      </c>
      <c r="E98" s="444">
        <v>649000</v>
      </c>
      <c r="F98" s="446">
        <v>1</v>
      </c>
      <c r="G98" s="446">
        <f t="shared" si="4"/>
        <v>649000</v>
      </c>
      <c r="H98" s="447">
        <f t="shared" si="5"/>
        <v>1</v>
      </c>
      <c r="I98" s="448">
        <f t="shared" si="5"/>
        <v>649000</v>
      </c>
    </row>
    <row r="99" spans="1:9" ht="15.75">
      <c r="A99" s="449">
        <v>88</v>
      </c>
      <c r="B99" s="442" t="s">
        <v>244</v>
      </c>
      <c r="C99" s="443">
        <v>2018</v>
      </c>
      <c r="D99" s="443" t="s">
        <v>12</v>
      </c>
      <c r="E99" s="444">
        <v>54000</v>
      </c>
      <c r="F99" s="446">
        <v>1</v>
      </c>
      <c r="G99" s="446">
        <f t="shared" si="4"/>
        <v>54000</v>
      </c>
      <c r="H99" s="447">
        <f t="shared" si="5"/>
        <v>1</v>
      </c>
      <c r="I99" s="448">
        <f t="shared" si="5"/>
        <v>54000</v>
      </c>
    </row>
    <row r="100" spans="1:9" ht="31.5">
      <c r="A100" s="441">
        <v>89</v>
      </c>
      <c r="B100" s="442" t="s">
        <v>1598</v>
      </c>
      <c r="C100" s="443">
        <v>2022</v>
      </c>
      <c r="D100" s="443" t="s">
        <v>12</v>
      </c>
      <c r="E100" s="444">
        <v>120000</v>
      </c>
      <c r="F100" s="446">
        <v>1</v>
      </c>
      <c r="G100" s="446">
        <f t="shared" si="4"/>
        <v>120000</v>
      </c>
      <c r="H100" s="447">
        <f t="shared" si="5"/>
        <v>1</v>
      </c>
      <c r="I100" s="448">
        <f t="shared" si="5"/>
        <v>120000</v>
      </c>
    </row>
    <row r="101" spans="1:9" ht="15.75">
      <c r="A101" s="449">
        <v>90</v>
      </c>
      <c r="B101" s="442" t="s">
        <v>1588</v>
      </c>
      <c r="C101" s="443">
        <v>2021</v>
      </c>
      <c r="D101" s="443" t="s">
        <v>12</v>
      </c>
      <c r="E101" s="444">
        <v>88400</v>
      </c>
      <c r="F101" s="446">
        <v>33</v>
      </c>
      <c r="G101" s="446">
        <f t="shared" si="4"/>
        <v>2917200</v>
      </c>
      <c r="H101" s="447">
        <f t="shared" si="5"/>
        <v>33</v>
      </c>
      <c r="I101" s="448">
        <f t="shared" si="5"/>
        <v>2917200</v>
      </c>
    </row>
    <row r="102" spans="1:9" ht="31.5">
      <c r="A102" s="441">
        <v>91</v>
      </c>
      <c r="B102" s="442" t="s">
        <v>1599</v>
      </c>
      <c r="C102" s="443">
        <v>2021</v>
      </c>
      <c r="D102" s="443" t="s">
        <v>12</v>
      </c>
      <c r="E102" s="444">
        <v>3000</v>
      </c>
      <c r="F102" s="446">
        <v>100</v>
      </c>
      <c r="G102" s="446">
        <f t="shared" si="4"/>
        <v>300000</v>
      </c>
      <c r="H102" s="447">
        <f t="shared" si="5"/>
        <v>100</v>
      </c>
      <c r="I102" s="448">
        <f t="shared" si="5"/>
        <v>300000</v>
      </c>
    </row>
    <row r="103" spans="1:9" ht="31.5">
      <c r="A103" s="449">
        <v>92</v>
      </c>
      <c r="B103" s="442" t="s">
        <v>1600</v>
      </c>
      <c r="C103" s="443">
        <v>2021</v>
      </c>
      <c r="D103" s="443" t="s">
        <v>12</v>
      </c>
      <c r="E103" s="444">
        <v>10781</v>
      </c>
      <c r="F103" s="446">
        <v>32</v>
      </c>
      <c r="G103" s="446">
        <f t="shared" si="4"/>
        <v>344992</v>
      </c>
      <c r="H103" s="447">
        <f t="shared" si="5"/>
        <v>32</v>
      </c>
      <c r="I103" s="448">
        <f t="shared" si="5"/>
        <v>344992</v>
      </c>
    </row>
    <row r="104" spans="1:9" ht="15.75">
      <c r="A104" s="441">
        <v>93</v>
      </c>
      <c r="B104" s="442" t="s">
        <v>1399</v>
      </c>
      <c r="C104" s="443">
        <v>2015</v>
      </c>
      <c r="D104" s="443" t="s">
        <v>12</v>
      </c>
      <c r="E104" s="444">
        <v>15000</v>
      </c>
      <c r="F104" s="446">
        <v>2</v>
      </c>
      <c r="G104" s="446">
        <f t="shared" si="4"/>
        <v>30000</v>
      </c>
      <c r="H104" s="447">
        <f t="shared" si="5"/>
        <v>2</v>
      </c>
      <c r="I104" s="448">
        <f t="shared" si="5"/>
        <v>30000</v>
      </c>
    </row>
    <row r="105" spans="1:9" ht="15.75">
      <c r="A105" s="449">
        <v>94</v>
      </c>
      <c r="B105" s="442" t="s">
        <v>1601</v>
      </c>
      <c r="C105" s="443">
        <v>2015</v>
      </c>
      <c r="D105" s="443" t="s">
        <v>1562</v>
      </c>
      <c r="E105" s="444">
        <v>175000</v>
      </c>
      <c r="F105" s="446">
        <v>1</v>
      </c>
      <c r="G105" s="446">
        <f t="shared" si="4"/>
        <v>175000</v>
      </c>
      <c r="H105" s="447">
        <f t="shared" si="5"/>
        <v>1</v>
      </c>
      <c r="I105" s="448">
        <f t="shared" si="5"/>
        <v>175000</v>
      </c>
    </row>
    <row r="106" spans="1:9" ht="15.75">
      <c r="A106" s="441">
        <v>95</v>
      </c>
      <c r="B106" s="442" t="s">
        <v>1602</v>
      </c>
      <c r="C106" s="443">
        <v>2015</v>
      </c>
      <c r="D106" s="443" t="s">
        <v>12</v>
      </c>
      <c r="E106" s="444">
        <v>36250</v>
      </c>
      <c r="F106" s="446">
        <v>1</v>
      </c>
      <c r="G106" s="446">
        <f t="shared" si="4"/>
        <v>36250</v>
      </c>
      <c r="H106" s="447">
        <f t="shared" si="5"/>
        <v>1</v>
      </c>
      <c r="I106" s="448">
        <f t="shared" si="5"/>
        <v>36250</v>
      </c>
    </row>
    <row r="107" spans="1:9" ht="15.75">
      <c r="A107" s="449">
        <v>96</v>
      </c>
      <c r="B107" s="442" t="s">
        <v>1603</v>
      </c>
      <c r="C107" s="443">
        <v>2015</v>
      </c>
      <c r="D107" s="443" t="s">
        <v>12</v>
      </c>
      <c r="E107" s="444">
        <v>21250</v>
      </c>
      <c r="F107" s="446">
        <v>1</v>
      </c>
      <c r="G107" s="446">
        <f t="shared" si="4"/>
        <v>21250</v>
      </c>
      <c r="H107" s="447">
        <f t="shared" si="5"/>
        <v>1</v>
      </c>
      <c r="I107" s="448">
        <f t="shared" si="5"/>
        <v>21250</v>
      </c>
    </row>
    <row r="108" spans="1:9" ht="31.5">
      <c r="A108" s="441">
        <v>97</v>
      </c>
      <c r="B108" s="442" t="s">
        <v>1604</v>
      </c>
      <c r="C108" s="443">
        <v>2015</v>
      </c>
      <c r="D108" s="443" t="s">
        <v>12</v>
      </c>
      <c r="E108" s="444">
        <v>50000</v>
      </c>
      <c r="F108" s="446">
        <v>1</v>
      </c>
      <c r="G108" s="446">
        <f t="shared" si="4"/>
        <v>50000</v>
      </c>
      <c r="H108" s="447">
        <f t="shared" si="5"/>
        <v>1</v>
      </c>
      <c r="I108" s="448">
        <f t="shared" si="5"/>
        <v>50000</v>
      </c>
    </row>
    <row r="109" spans="1:9" ht="15.75">
      <c r="A109" s="449">
        <v>98</v>
      </c>
      <c r="B109" s="442" t="s">
        <v>150</v>
      </c>
      <c r="C109" s="443">
        <v>2015</v>
      </c>
      <c r="D109" s="443" t="s">
        <v>12</v>
      </c>
      <c r="E109" s="444">
        <v>45000</v>
      </c>
      <c r="F109" s="446">
        <v>1</v>
      </c>
      <c r="G109" s="446">
        <f t="shared" si="4"/>
        <v>45000</v>
      </c>
      <c r="H109" s="447">
        <f t="shared" si="5"/>
        <v>1</v>
      </c>
      <c r="I109" s="448">
        <f t="shared" si="5"/>
        <v>45000</v>
      </c>
    </row>
    <row r="110" spans="1:9" ht="15.75">
      <c r="A110" s="441">
        <v>99</v>
      </c>
      <c r="B110" s="442" t="s">
        <v>1605</v>
      </c>
      <c r="C110" s="443">
        <v>2015</v>
      </c>
      <c r="D110" s="443" t="s">
        <v>12</v>
      </c>
      <c r="E110" s="444">
        <v>45000</v>
      </c>
      <c r="F110" s="446">
        <v>8</v>
      </c>
      <c r="G110" s="446">
        <f t="shared" si="4"/>
        <v>360000</v>
      </c>
      <c r="H110" s="447">
        <f t="shared" si="5"/>
        <v>8</v>
      </c>
      <c r="I110" s="448">
        <f t="shared" si="5"/>
        <v>360000</v>
      </c>
    </row>
    <row r="111" spans="1:9" ht="15.75">
      <c r="A111" s="449">
        <v>100</v>
      </c>
      <c r="B111" s="457" t="s">
        <v>1400</v>
      </c>
      <c r="C111" s="443">
        <v>2015</v>
      </c>
      <c r="D111" s="443" t="s">
        <v>12</v>
      </c>
      <c r="E111" s="444">
        <v>35000</v>
      </c>
      <c r="F111" s="446">
        <v>1</v>
      </c>
      <c r="G111" s="446">
        <f t="shared" si="4"/>
        <v>35000</v>
      </c>
      <c r="H111" s="447">
        <f t="shared" si="5"/>
        <v>1</v>
      </c>
      <c r="I111" s="448">
        <f t="shared" si="5"/>
        <v>35000</v>
      </c>
    </row>
    <row r="112" spans="1:9" ht="15.75">
      <c r="A112" s="441">
        <v>101</v>
      </c>
      <c r="B112" s="457" t="s">
        <v>1606</v>
      </c>
      <c r="C112" s="443">
        <v>2015</v>
      </c>
      <c r="D112" s="443" t="s">
        <v>12</v>
      </c>
      <c r="E112" s="444">
        <v>80000</v>
      </c>
      <c r="F112" s="446">
        <v>1</v>
      </c>
      <c r="G112" s="446">
        <f t="shared" si="4"/>
        <v>80000</v>
      </c>
      <c r="H112" s="447">
        <f t="shared" si="5"/>
        <v>1</v>
      </c>
      <c r="I112" s="448">
        <f t="shared" si="5"/>
        <v>80000</v>
      </c>
    </row>
    <row r="113" spans="1:9" ht="15.75">
      <c r="A113" s="449">
        <v>102</v>
      </c>
      <c r="B113" s="457" t="s">
        <v>1039</v>
      </c>
      <c r="C113" s="443">
        <v>2015</v>
      </c>
      <c r="D113" s="443" t="s">
        <v>12</v>
      </c>
      <c r="E113" s="444">
        <v>60000</v>
      </c>
      <c r="F113" s="446">
        <v>2</v>
      </c>
      <c r="G113" s="446">
        <f t="shared" si="4"/>
        <v>120000</v>
      </c>
      <c r="H113" s="447">
        <f t="shared" si="5"/>
        <v>2</v>
      </c>
      <c r="I113" s="448">
        <f t="shared" si="5"/>
        <v>120000</v>
      </c>
    </row>
    <row r="114" spans="1:9" ht="15.75">
      <c r="A114" s="441">
        <v>103</v>
      </c>
      <c r="B114" s="457" t="s">
        <v>1256</v>
      </c>
      <c r="C114" s="443">
        <v>2021</v>
      </c>
      <c r="D114" s="443" t="s">
        <v>12</v>
      </c>
      <c r="E114" s="444">
        <v>39000</v>
      </c>
      <c r="F114" s="446">
        <v>2</v>
      </c>
      <c r="G114" s="446">
        <f t="shared" si="4"/>
        <v>78000</v>
      </c>
      <c r="H114" s="447">
        <f t="shared" si="5"/>
        <v>2</v>
      </c>
      <c r="I114" s="448">
        <f t="shared" si="5"/>
        <v>78000</v>
      </c>
    </row>
    <row r="115" spans="1:9" ht="15.75">
      <c r="A115" s="449">
        <v>104</v>
      </c>
      <c r="B115" s="457" t="s">
        <v>150</v>
      </c>
      <c r="C115" s="443">
        <v>2021</v>
      </c>
      <c r="D115" s="443" t="s">
        <v>12</v>
      </c>
      <c r="E115" s="444">
        <v>35500</v>
      </c>
      <c r="F115" s="446">
        <v>2</v>
      </c>
      <c r="G115" s="446">
        <f t="shared" si="4"/>
        <v>71000</v>
      </c>
      <c r="H115" s="447">
        <f t="shared" si="5"/>
        <v>2</v>
      </c>
      <c r="I115" s="448">
        <f t="shared" si="5"/>
        <v>71000</v>
      </c>
    </row>
    <row r="116" spans="1:9" ht="15.75">
      <c r="A116" s="441">
        <v>105</v>
      </c>
      <c r="B116" s="457" t="s">
        <v>152</v>
      </c>
      <c r="C116" s="443">
        <v>2021</v>
      </c>
      <c r="D116" s="443" t="s">
        <v>12</v>
      </c>
      <c r="E116" s="444">
        <v>18500</v>
      </c>
      <c r="F116" s="446">
        <v>4</v>
      </c>
      <c r="G116" s="446">
        <f t="shared" si="4"/>
        <v>74000</v>
      </c>
      <c r="H116" s="447">
        <f t="shared" si="5"/>
        <v>4</v>
      </c>
      <c r="I116" s="448">
        <f t="shared" si="5"/>
        <v>74000</v>
      </c>
    </row>
    <row r="117" spans="1:9" ht="15.75">
      <c r="A117" s="441">
        <v>106</v>
      </c>
      <c r="B117" s="457" t="s">
        <v>1607</v>
      </c>
      <c r="C117" s="443">
        <v>2021</v>
      </c>
      <c r="D117" s="443" t="s">
        <v>12</v>
      </c>
      <c r="E117" s="444">
        <v>28000</v>
      </c>
      <c r="F117" s="446">
        <v>3</v>
      </c>
      <c r="G117" s="446">
        <f t="shared" si="4"/>
        <v>84000</v>
      </c>
      <c r="H117" s="447">
        <f t="shared" si="5"/>
        <v>3</v>
      </c>
      <c r="I117" s="448">
        <f t="shared" si="5"/>
        <v>84000</v>
      </c>
    </row>
    <row r="118" spans="1:9" ht="15.75">
      <c r="A118" s="449">
        <v>107</v>
      </c>
      <c r="B118" s="457" t="s">
        <v>1605</v>
      </c>
      <c r="C118" s="443">
        <v>2021</v>
      </c>
      <c r="D118" s="443" t="s">
        <v>12</v>
      </c>
      <c r="E118" s="444">
        <v>40400</v>
      </c>
      <c r="F118" s="446">
        <v>16</v>
      </c>
      <c r="G118" s="446">
        <f t="shared" si="4"/>
        <v>646400</v>
      </c>
      <c r="H118" s="447">
        <f t="shared" si="5"/>
        <v>16</v>
      </c>
      <c r="I118" s="448">
        <f t="shared" si="5"/>
        <v>646400</v>
      </c>
    </row>
    <row r="119" spans="1:9" ht="15.75">
      <c r="A119" s="449">
        <v>108</v>
      </c>
      <c r="B119" s="457" t="s">
        <v>1608</v>
      </c>
      <c r="C119" s="443">
        <v>2021</v>
      </c>
      <c r="D119" s="443" t="s">
        <v>12</v>
      </c>
      <c r="E119" s="444">
        <v>34666</v>
      </c>
      <c r="F119" s="446">
        <v>3</v>
      </c>
      <c r="G119" s="446">
        <f t="shared" si="4"/>
        <v>103998</v>
      </c>
      <c r="H119" s="447">
        <f t="shared" si="5"/>
        <v>3</v>
      </c>
      <c r="I119" s="448">
        <f t="shared" si="5"/>
        <v>103998</v>
      </c>
    </row>
    <row r="120" spans="1:9" ht="31.5">
      <c r="A120" s="441">
        <v>109</v>
      </c>
      <c r="B120" s="442" t="s">
        <v>1590</v>
      </c>
      <c r="C120" s="443">
        <v>2021</v>
      </c>
      <c r="D120" s="443" t="s">
        <v>12</v>
      </c>
      <c r="E120" s="444">
        <v>32100</v>
      </c>
      <c r="F120" s="446">
        <v>9</v>
      </c>
      <c r="G120" s="446">
        <f t="shared" si="4"/>
        <v>288900</v>
      </c>
      <c r="H120" s="447">
        <f t="shared" si="5"/>
        <v>9</v>
      </c>
      <c r="I120" s="448">
        <f t="shared" si="5"/>
        <v>288900</v>
      </c>
    </row>
    <row r="121" spans="1:9" ht="31.5">
      <c r="A121" s="441">
        <v>110</v>
      </c>
      <c r="B121" s="442" t="s">
        <v>1609</v>
      </c>
      <c r="C121" s="443">
        <v>2022</v>
      </c>
      <c r="D121" s="443" t="s">
        <v>12</v>
      </c>
      <c r="E121" s="444">
        <v>85000</v>
      </c>
      <c r="F121" s="446">
        <v>2</v>
      </c>
      <c r="G121" s="446">
        <f t="shared" si="4"/>
        <v>170000</v>
      </c>
      <c r="H121" s="447">
        <f t="shared" si="5"/>
        <v>2</v>
      </c>
      <c r="I121" s="448">
        <f t="shared" si="5"/>
        <v>170000</v>
      </c>
    </row>
    <row r="122" spans="1:9" ht="15.75">
      <c r="A122" s="441">
        <v>111</v>
      </c>
      <c r="B122" s="442" t="s">
        <v>1610</v>
      </c>
      <c r="C122" s="443">
        <v>2022</v>
      </c>
      <c r="D122" s="443" t="s">
        <v>12</v>
      </c>
      <c r="E122" s="444">
        <v>9694</v>
      </c>
      <c r="F122" s="446">
        <v>15</v>
      </c>
      <c r="G122" s="446">
        <f t="shared" si="4"/>
        <v>145410</v>
      </c>
      <c r="H122" s="447">
        <f t="shared" si="5"/>
        <v>15</v>
      </c>
      <c r="I122" s="448">
        <f t="shared" si="5"/>
        <v>145410</v>
      </c>
    </row>
    <row r="123" spans="1:9" ht="31.5">
      <c r="A123" s="441">
        <v>112</v>
      </c>
      <c r="B123" s="442" t="s">
        <v>1611</v>
      </c>
      <c r="C123" s="443">
        <v>2022</v>
      </c>
      <c r="D123" s="443" t="s">
        <v>12</v>
      </c>
      <c r="E123" s="444">
        <v>123500</v>
      </c>
      <c r="F123" s="446">
        <v>13</v>
      </c>
      <c r="G123" s="446">
        <f t="shared" si="4"/>
        <v>1605500</v>
      </c>
      <c r="H123" s="447">
        <f t="shared" si="5"/>
        <v>13</v>
      </c>
      <c r="I123" s="448">
        <f t="shared" si="5"/>
        <v>1605500</v>
      </c>
    </row>
    <row r="124" spans="1:9" ht="15.75">
      <c r="A124" s="441">
        <v>113</v>
      </c>
      <c r="B124" s="442" t="s">
        <v>1612</v>
      </c>
      <c r="C124" s="443">
        <v>2022</v>
      </c>
      <c r="D124" s="443" t="s">
        <v>12</v>
      </c>
      <c r="E124" s="444">
        <v>30353</v>
      </c>
      <c r="F124" s="446">
        <v>1</v>
      </c>
      <c r="G124" s="446">
        <f t="shared" si="4"/>
        <v>30353</v>
      </c>
      <c r="H124" s="447">
        <f t="shared" si="5"/>
        <v>1</v>
      </c>
      <c r="I124" s="448">
        <f t="shared" si="5"/>
        <v>30353</v>
      </c>
    </row>
    <row r="125" spans="1:9" ht="15.75">
      <c r="A125" s="447">
        <v>114</v>
      </c>
      <c r="B125" s="442" t="s">
        <v>1613</v>
      </c>
      <c r="C125" s="443">
        <v>2022</v>
      </c>
      <c r="D125" s="443" t="s">
        <v>12</v>
      </c>
      <c r="E125" s="444">
        <v>261000</v>
      </c>
      <c r="F125" s="446">
        <v>1</v>
      </c>
      <c r="G125" s="446">
        <f t="shared" si="4"/>
        <v>261000</v>
      </c>
      <c r="H125" s="447">
        <f t="shared" si="5"/>
        <v>1</v>
      </c>
      <c r="I125" s="448">
        <f t="shared" si="5"/>
        <v>261000</v>
      </c>
    </row>
    <row r="126" spans="1:9" ht="31.5">
      <c r="A126" s="447">
        <v>115</v>
      </c>
      <c r="B126" s="442" t="s">
        <v>1614</v>
      </c>
      <c r="C126" s="443">
        <v>2022</v>
      </c>
      <c r="D126" s="443" t="s">
        <v>12</v>
      </c>
      <c r="E126" s="444">
        <v>112740</v>
      </c>
      <c r="F126" s="446">
        <v>1</v>
      </c>
      <c r="G126" s="446">
        <f t="shared" si="4"/>
        <v>112740</v>
      </c>
      <c r="H126" s="447">
        <f t="shared" si="5"/>
        <v>1</v>
      </c>
      <c r="I126" s="448">
        <f t="shared" si="5"/>
        <v>112740</v>
      </c>
    </row>
    <row r="127" spans="1:9" ht="15.75">
      <c r="A127" s="458">
        <v>116</v>
      </c>
      <c r="B127" s="442" t="s">
        <v>1256</v>
      </c>
      <c r="C127" s="443">
        <v>2023</v>
      </c>
      <c r="D127" s="443" t="s">
        <v>12</v>
      </c>
      <c r="E127" s="444">
        <v>60000</v>
      </c>
      <c r="F127" s="446">
        <v>2</v>
      </c>
      <c r="G127" s="446">
        <f t="shared" si="4"/>
        <v>120000</v>
      </c>
      <c r="H127" s="447">
        <f t="shared" si="5"/>
        <v>2</v>
      </c>
      <c r="I127" s="448">
        <f t="shared" si="5"/>
        <v>120000</v>
      </c>
    </row>
    <row r="128" spans="1:9" ht="15.75">
      <c r="A128" s="459">
        <v>117</v>
      </c>
      <c r="B128" s="442" t="s">
        <v>94</v>
      </c>
      <c r="C128" s="358">
        <v>2023</v>
      </c>
      <c r="D128" s="358" t="s">
        <v>12</v>
      </c>
      <c r="E128" s="460">
        <v>80000</v>
      </c>
      <c r="F128" s="448">
        <v>1</v>
      </c>
      <c r="G128" s="448">
        <f t="shared" si="4"/>
        <v>80000</v>
      </c>
      <c r="H128" s="441">
        <f t="shared" si="5"/>
        <v>1</v>
      </c>
      <c r="I128" s="448">
        <f t="shared" si="5"/>
        <v>80000</v>
      </c>
    </row>
    <row r="129" spans="1:10" ht="15.75">
      <c r="A129" s="1434" t="s">
        <v>635</v>
      </c>
      <c r="B129" s="1435"/>
      <c r="C129" s="358"/>
      <c r="D129" s="358"/>
      <c r="E129" s="448"/>
      <c r="F129" s="448">
        <f>SUM(F12:F128)</f>
        <v>854</v>
      </c>
      <c r="G129" s="1058">
        <f>SUM(G12:G128)</f>
        <v>32387511.120000001</v>
      </c>
      <c r="H129" s="448">
        <f>SUM(H12:H128)</f>
        <v>854</v>
      </c>
      <c r="I129" s="1107">
        <f>SUM(I12:I128)</f>
        <v>32387511.120000001</v>
      </c>
    </row>
    <row r="135" spans="1:10" ht="13.5" customHeight="1">
      <c r="C135" s="220" t="s">
        <v>3223</v>
      </c>
      <c r="D135" s="220"/>
      <c r="E135" s="220"/>
      <c r="G135" s="1102"/>
      <c r="H135" s="1102"/>
      <c r="I135" s="1102"/>
      <c r="J135" s="1102"/>
    </row>
    <row r="136" spans="1:10" ht="16.5">
      <c r="A136" s="1347" t="s">
        <v>1615</v>
      </c>
      <c r="B136" s="1347" t="s">
        <v>714</v>
      </c>
      <c r="C136" s="1347"/>
      <c r="D136" s="1347"/>
      <c r="E136" s="1347"/>
      <c r="F136" s="1347"/>
      <c r="G136" s="1347"/>
      <c r="H136" s="1347"/>
    </row>
    <row r="137" spans="1:10" ht="15.75">
      <c r="A137" s="154"/>
      <c r="B137" s="166"/>
      <c r="C137" s="133"/>
      <c r="D137" s="167"/>
      <c r="E137" s="166"/>
      <c r="F137" s="167"/>
      <c r="G137" s="167"/>
      <c r="H137" s="166"/>
    </row>
    <row r="138" spans="1:10">
      <c r="A138" s="1348" t="s">
        <v>672</v>
      </c>
      <c r="B138" s="1348" t="s">
        <v>673</v>
      </c>
      <c r="C138" s="1332" t="s">
        <v>5</v>
      </c>
      <c r="D138" s="1342" t="s">
        <v>718</v>
      </c>
      <c r="E138" s="1344" t="s">
        <v>676</v>
      </c>
      <c r="F138" s="1345"/>
      <c r="G138" s="1346" t="s">
        <v>677</v>
      </c>
      <c r="H138" s="1346"/>
    </row>
    <row r="139" spans="1:10" ht="21">
      <c r="A139" s="1349"/>
      <c r="B139" s="1349"/>
      <c r="C139" s="1333"/>
      <c r="D139" s="1343"/>
      <c r="E139" s="178" t="s">
        <v>678</v>
      </c>
      <c r="F139" s="182" t="s">
        <v>679</v>
      </c>
      <c r="G139" s="157" t="s">
        <v>719</v>
      </c>
      <c r="H139" s="75" t="s">
        <v>720</v>
      </c>
    </row>
    <row r="140" spans="1:10" ht="15.75">
      <c r="A140" s="136">
        <v>1</v>
      </c>
      <c r="B140" s="136" t="s">
        <v>941</v>
      </c>
      <c r="C140" s="136" t="s">
        <v>942</v>
      </c>
      <c r="D140" s="137">
        <v>5000</v>
      </c>
      <c r="E140" s="136">
        <v>3.2</v>
      </c>
      <c r="F140" s="170">
        <f>SUM(D140*E140)</f>
        <v>16000</v>
      </c>
      <c r="G140" s="136">
        <f>SUM(E140)</f>
        <v>3.2</v>
      </c>
      <c r="H140" s="227">
        <f t="shared" ref="H140:H152" si="6">SUM(F140)</f>
        <v>16000</v>
      </c>
    </row>
    <row r="141" spans="1:10" ht="15.75">
      <c r="A141" s="158">
        <v>2</v>
      </c>
      <c r="B141" s="136" t="s">
        <v>1616</v>
      </c>
      <c r="C141" s="136" t="s">
        <v>947</v>
      </c>
      <c r="D141" s="136">
        <v>949</v>
      </c>
      <c r="E141" s="137">
        <v>5</v>
      </c>
      <c r="F141" s="170">
        <f t="shared" ref="F141:F152" si="7">SUM(D141*E141)</f>
        <v>4745</v>
      </c>
      <c r="G141" s="136">
        <f t="shared" ref="G141:G152" si="8">SUM(E141)</f>
        <v>5</v>
      </c>
      <c r="H141" s="227">
        <f t="shared" si="6"/>
        <v>4745</v>
      </c>
    </row>
    <row r="142" spans="1:10" ht="15.75">
      <c r="A142" s="136">
        <v>3</v>
      </c>
      <c r="B142" s="136" t="s">
        <v>943</v>
      </c>
      <c r="C142" s="136" t="s">
        <v>942</v>
      </c>
      <c r="D142" s="136">
        <v>450</v>
      </c>
      <c r="E142" s="137">
        <v>5.5</v>
      </c>
      <c r="F142" s="170">
        <f t="shared" si="7"/>
        <v>2475</v>
      </c>
      <c r="G142" s="136">
        <f t="shared" si="8"/>
        <v>5.5</v>
      </c>
      <c r="H142" s="227">
        <f t="shared" si="6"/>
        <v>2475</v>
      </c>
    </row>
    <row r="143" spans="1:10" ht="15.75">
      <c r="A143" s="158">
        <v>4</v>
      </c>
      <c r="B143" s="136" t="s">
        <v>1617</v>
      </c>
      <c r="C143" s="136" t="s">
        <v>942</v>
      </c>
      <c r="D143" s="136">
        <v>409</v>
      </c>
      <c r="E143" s="137">
        <v>26.2</v>
      </c>
      <c r="F143" s="170">
        <f t="shared" si="7"/>
        <v>10715.8</v>
      </c>
      <c r="G143" s="136">
        <f t="shared" si="8"/>
        <v>26.2</v>
      </c>
      <c r="H143" s="227">
        <f t="shared" si="6"/>
        <v>10715.8</v>
      </c>
    </row>
    <row r="144" spans="1:10" ht="15.75">
      <c r="A144" s="136">
        <v>5</v>
      </c>
      <c r="B144" s="136" t="s">
        <v>953</v>
      </c>
      <c r="C144" s="136" t="s">
        <v>942</v>
      </c>
      <c r="D144" s="136">
        <v>727</v>
      </c>
      <c r="E144" s="137">
        <v>9.8000000000000007</v>
      </c>
      <c r="F144" s="170">
        <f t="shared" si="7"/>
        <v>7124.6</v>
      </c>
      <c r="G144" s="136">
        <f t="shared" si="8"/>
        <v>9.8000000000000007</v>
      </c>
      <c r="H144" s="227">
        <f t="shared" si="6"/>
        <v>7124.6</v>
      </c>
    </row>
    <row r="145" spans="1:10" ht="15.75">
      <c r="A145" s="136">
        <v>6</v>
      </c>
      <c r="B145" s="136" t="s">
        <v>944</v>
      </c>
      <c r="C145" s="136" t="s">
        <v>942</v>
      </c>
      <c r="D145" s="136">
        <v>429</v>
      </c>
      <c r="E145" s="137">
        <v>24.2</v>
      </c>
      <c r="F145" s="170">
        <f t="shared" si="7"/>
        <v>10381.799999999999</v>
      </c>
      <c r="G145" s="136">
        <f t="shared" si="8"/>
        <v>24.2</v>
      </c>
      <c r="H145" s="227">
        <f t="shared" si="6"/>
        <v>10381.799999999999</v>
      </c>
    </row>
    <row r="146" spans="1:10" ht="15.75">
      <c r="A146" s="158">
        <v>7</v>
      </c>
      <c r="B146" s="136" t="s">
        <v>954</v>
      </c>
      <c r="C146" s="136" t="s">
        <v>942</v>
      </c>
      <c r="D146" s="136">
        <v>500</v>
      </c>
      <c r="E146" s="137">
        <v>6.6</v>
      </c>
      <c r="F146" s="170">
        <f t="shared" si="7"/>
        <v>3300</v>
      </c>
      <c r="G146" s="136">
        <f t="shared" si="8"/>
        <v>6.6</v>
      </c>
      <c r="H146" s="227">
        <f t="shared" si="6"/>
        <v>3300</v>
      </c>
    </row>
    <row r="147" spans="1:10" ht="15.75">
      <c r="A147" s="136">
        <v>8</v>
      </c>
      <c r="B147" s="136" t="s">
        <v>949</v>
      </c>
      <c r="C147" s="136" t="s">
        <v>942</v>
      </c>
      <c r="D147" s="136">
        <v>719</v>
      </c>
      <c r="E147" s="137">
        <v>11.8</v>
      </c>
      <c r="F147" s="170">
        <f t="shared" si="7"/>
        <v>8484.2000000000007</v>
      </c>
      <c r="G147" s="136">
        <f t="shared" si="8"/>
        <v>11.8</v>
      </c>
      <c r="H147" s="227">
        <f t="shared" si="6"/>
        <v>8484.2000000000007</v>
      </c>
    </row>
    <row r="148" spans="1:10" ht="15.75">
      <c r="A148" s="136">
        <v>9</v>
      </c>
      <c r="B148" s="136" t="s">
        <v>956</v>
      </c>
      <c r="C148" s="136" t="s">
        <v>942</v>
      </c>
      <c r="D148" s="136">
        <v>149</v>
      </c>
      <c r="E148" s="137">
        <v>5.3</v>
      </c>
      <c r="F148" s="170">
        <f t="shared" si="7"/>
        <v>789.69999999999993</v>
      </c>
      <c r="G148" s="136">
        <f t="shared" si="8"/>
        <v>5.3</v>
      </c>
      <c r="H148" s="227">
        <f t="shared" si="6"/>
        <v>789.69999999999993</v>
      </c>
    </row>
    <row r="149" spans="1:10" ht="15.75">
      <c r="A149" s="136">
        <v>10</v>
      </c>
      <c r="B149" s="136" t="s">
        <v>951</v>
      </c>
      <c r="C149" s="136" t="s">
        <v>942</v>
      </c>
      <c r="D149" s="136">
        <v>310</v>
      </c>
      <c r="E149" s="137">
        <v>1.8</v>
      </c>
      <c r="F149" s="170">
        <f t="shared" si="7"/>
        <v>558</v>
      </c>
      <c r="G149" s="136">
        <f t="shared" si="8"/>
        <v>1.8</v>
      </c>
      <c r="H149" s="227">
        <f t="shared" si="6"/>
        <v>558</v>
      </c>
    </row>
    <row r="150" spans="1:10" ht="15.75">
      <c r="A150" s="136">
        <v>11</v>
      </c>
      <c r="B150" s="136" t="s">
        <v>1618</v>
      </c>
      <c r="C150" s="136" t="s">
        <v>942</v>
      </c>
      <c r="D150" s="136">
        <v>3500</v>
      </c>
      <c r="E150" s="137">
        <v>0.6</v>
      </c>
      <c r="F150" s="170">
        <f t="shared" si="7"/>
        <v>2100</v>
      </c>
      <c r="G150" s="136">
        <f t="shared" si="8"/>
        <v>0.6</v>
      </c>
      <c r="H150" s="227">
        <f t="shared" si="6"/>
        <v>2100</v>
      </c>
    </row>
    <row r="151" spans="1:10" ht="15.75">
      <c r="A151" s="158">
        <v>12</v>
      </c>
      <c r="B151" s="136" t="s">
        <v>1338</v>
      </c>
      <c r="C151" s="136" t="s">
        <v>12</v>
      </c>
      <c r="D151" s="136">
        <v>889</v>
      </c>
      <c r="E151" s="137">
        <v>5</v>
      </c>
      <c r="F151" s="170">
        <f t="shared" si="7"/>
        <v>4445</v>
      </c>
      <c r="G151" s="136">
        <f t="shared" si="8"/>
        <v>5</v>
      </c>
      <c r="H151" s="227">
        <f t="shared" si="6"/>
        <v>4445</v>
      </c>
    </row>
    <row r="152" spans="1:10" ht="15.75">
      <c r="A152" s="136">
        <v>13</v>
      </c>
      <c r="B152" s="136" t="s">
        <v>948</v>
      </c>
      <c r="C152" s="136" t="s">
        <v>942</v>
      </c>
      <c r="D152" s="136">
        <v>896</v>
      </c>
      <c r="E152" s="137">
        <v>4.84</v>
      </c>
      <c r="F152" s="170">
        <f t="shared" si="7"/>
        <v>4336.6399999999994</v>
      </c>
      <c r="G152" s="136">
        <f t="shared" si="8"/>
        <v>4.84</v>
      </c>
      <c r="H152" s="227">
        <f t="shared" si="6"/>
        <v>4336.6399999999994</v>
      </c>
    </row>
    <row r="153" spans="1:10" ht="15.75">
      <c r="A153" s="1232" t="s">
        <v>963</v>
      </c>
      <c r="B153" s="1234"/>
      <c r="C153" s="65"/>
      <c r="D153" s="137"/>
      <c r="E153" s="137">
        <f>SUM(E140:E152)</f>
        <v>109.83999999999999</v>
      </c>
      <c r="F153" s="170">
        <f>SUM(F140:F152)</f>
        <v>75455.739999999991</v>
      </c>
      <c r="G153" s="137">
        <f>SUM(G140:G152)</f>
        <v>109.83999999999999</v>
      </c>
      <c r="H153" s="227">
        <f>SUM(H140:H152)</f>
        <v>75455.739999999991</v>
      </c>
    </row>
    <row r="158" spans="1:10" ht="13.5" customHeight="1">
      <c r="C158" s="220" t="s">
        <v>3223</v>
      </c>
      <c r="D158" s="220"/>
      <c r="E158" s="220"/>
      <c r="G158" s="1102"/>
      <c r="H158" s="1102"/>
      <c r="I158" s="1102"/>
      <c r="J158" s="1102"/>
    </row>
    <row r="159" spans="1:10" ht="16.5">
      <c r="A159" s="1347" t="s">
        <v>3224</v>
      </c>
      <c r="B159" s="1347" t="s">
        <v>714</v>
      </c>
      <c r="C159" s="1347"/>
      <c r="D159" s="1347"/>
      <c r="E159" s="1347"/>
      <c r="F159" s="1347"/>
      <c r="G159" s="1347"/>
      <c r="H159" s="1347"/>
    </row>
    <row r="160" spans="1:10" ht="15.75">
      <c r="A160" s="154"/>
      <c r="B160" s="166"/>
      <c r="C160" s="133"/>
      <c r="D160" s="167"/>
      <c r="E160" s="166"/>
      <c r="F160" s="167"/>
      <c r="G160" s="167"/>
      <c r="H160" s="166"/>
    </row>
    <row r="161" spans="1:10">
      <c r="A161" s="1348" t="s">
        <v>672</v>
      </c>
      <c r="B161" s="1348" t="s">
        <v>1619</v>
      </c>
      <c r="C161" s="1332" t="s">
        <v>5</v>
      </c>
      <c r="D161" s="1348" t="s">
        <v>718</v>
      </c>
      <c r="E161" s="1344" t="s">
        <v>676</v>
      </c>
      <c r="F161" s="1345"/>
      <c r="G161" s="1346" t="s">
        <v>677</v>
      </c>
      <c r="H161" s="1346"/>
    </row>
    <row r="162" spans="1:10" ht="21">
      <c r="A162" s="1349"/>
      <c r="B162" s="1349"/>
      <c r="C162" s="1333"/>
      <c r="D162" s="1349"/>
      <c r="E162" s="178" t="s">
        <v>678</v>
      </c>
      <c r="F162" s="178" t="s">
        <v>679</v>
      </c>
      <c r="G162" s="461" t="s">
        <v>719</v>
      </c>
      <c r="H162" s="177" t="s">
        <v>720</v>
      </c>
    </row>
    <row r="163" spans="1:10" ht="15.75">
      <c r="A163" s="1232" t="s">
        <v>963</v>
      </c>
      <c r="B163" s="1234"/>
      <c r="C163" s="65"/>
      <c r="D163" s="137"/>
      <c r="E163" s="137">
        <v>0</v>
      </c>
      <c r="F163" s="170">
        <v>0</v>
      </c>
      <c r="G163" s="137">
        <v>0</v>
      </c>
      <c r="H163" s="227">
        <v>0</v>
      </c>
    </row>
    <row r="166" spans="1:10" ht="13.5" customHeight="1">
      <c r="C166" s="220" t="s">
        <v>3223</v>
      </c>
      <c r="D166" s="220"/>
      <c r="E166" s="220"/>
      <c r="G166" s="1102"/>
      <c r="H166" s="1102"/>
      <c r="I166" s="1102"/>
      <c r="J166" s="1102"/>
    </row>
    <row r="167" spans="1:10" ht="15.75">
      <c r="A167" s="183" t="s">
        <v>984</v>
      </c>
      <c r="B167" s="183"/>
      <c r="C167" s="183"/>
      <c r="D167" s="183"/>
      <c r="E167" s="183"/>
      <c r="F167" s="183"/>
      <c r="G167" s="183"/>
      <c r="H167" s="183"/>
      <c r="I167" s="183"/>
      <c r="J167" s="462"/>
    </row>
    <row r="168" spans="1:10" ht="15.75">
      <c r="A168" s="183" t="s">
        <v>985</v>
      </c>
      <c r="B168" s="183"/>
      <c r="C168" s="183"/>
      <c r="D168" s="183"/>
      <c r="E168" s="183"/>
      <c r="F168" s="183"/>
      <c r="G168" s="183"/>
      <c r="H168" s="183"/>
      <c r="I168" s="183"/>
      <c r="J168" s="462"/>
    </row>
    <row r="169" spans="1:10" ht="15.75">
      <c r="A169" s="183"/>
      <c r="B169" s="183"/>
      <c r="C169" s="183"/>
      <c r="D169" s="183"/>
      <c r="E169" s="183"/>
      <c r="F169" s="183"/>
      <c r="G169" s="183"/>
      <c r="H169" s="183"/>
      <c r="I169" s="183"/>
      <c r="J169" s="462"/>
    </row>
    <row r="170" spans="1:10" ht="15.75">
      <c r="A170" s="183"/>
      <c r="B170" s="308" t="s">
        <v>986</v>
      </c>
      <c r="C170" s="308"/>
      <c r="D170" s="308"/>
      <c r="E170" s="308"/>
      <c r="F170" s="308"/>
      <c r="G170" s="308"/>
      <c r="H170" s="308"/>
      <c r="I170" s="308"/>
      <c r="J170" s="308"/>
    </row>
    <row r="171" spans="1:10" ht="15" customHeight="1">
      <c r="A171" s="183"/>
      <c r="B171" s="1381" t="s">
        <v>987</v>
      </c>
      <c r="C171" s="1385" t="s">
        <v>988</v>
      </c>
      <c r="D171" s="1388" t="s">
        <v>989</v>
      </c>
      <c r="E171" s="1389"/>
      <c r="F171" s="1390"/>
      <c r="G171" s="1391" t="s">
        <v>990</v>
      </c>
      <c r="H171" s="1392"/>
      <c r="I171" s="1392"/>
      <c r="J171" s="1393"/>
    </row>
    <row r="172" spans="1:10" ht="15.75">
      <c r="A172" s="183"/>
      <c r="B172" s="1382"/>
      <c r="C172" s="1386"/>
      <c r="D172" s="1385" t="s">
        <v>991</v>
      </c>
      <c r="E172" s="1391" t="s">
        <v>992</v>
      </c>
      <c r="F172" s="1393"/>
      <c r="G172" s="1385" t="s">
        <v>991</v>
      </c>
      <c r="H172" s="1388" t="s">
        <v>992</v>
      </c>
      <c r="I172" s="1389"/>
      <c r="J172" s="1390"/>
    </row>
    <row r="173" spans="1:10" ht="88.5">
      <c r="A173" s="183"/>
      <c r="B173" s="1383"/>
      <c r="C173" s="1387"/>
      <c r="D173" s="1387"/>
      <c r="E173" s="309" t="s">
        <v>993</v>
      </c>
      <c r="F173" s="309" t="s">
        <v>994</v>
      </c>
      <c r="G173" s="1387"/>
      <c r="H173" s="310" t="s">
        <v>993</v>
      </c>
      <c r="I173" s="310" t="s">
        <v>994</v>
      </c>
      <c r="J173" s="310" t="s">
        <v>995</v>
      </c>
    </row>
    <row r="174" spans="1:10" ht="15.75">
      <c r="A174" s="183"/>
      <c r="B174" s="311"/>
      <c r="C174" s="312"/>
      <c r="D174" s="313"/>
      <c r="E174" s="313"/>
      <c r="F174" s="309"/>
      <c r="G174" s="314"/>
      <c r="H174" s="310"/>
      <c r="I174" s="310"/>
      <c r="J174" s="310"/>
    </row>
    <row r="175" spans="1:10" ht="15.75">
      <c r="A175" s="183"/>
      <c r="B175" s="315"/>
      <c r="C175" s="316"/>
      <c r="D175" s="313"/>
      <c r="E175" s="317"/>
      <c r="F175" s="309"/>
      <c r="G175" s="314"/>
      <c r="H175" s="310"/>
      <c r="I175" s="310"/>
      <c r="J175" s="310"/>
    </row>
    <row r="176" spans="1:10" ht="15.75">
      <c r="A176" s="183"/>
      <c r="B176" s="309"/>
      <c r="C176" s="318"/>
      <c r="D176" s="319"/>
      <c r="E176" s="317"/>
      <c r="F176" s="320"/>
      <c r="G176" s="321"/>
      <c r="H176" s="309"/>
      <c r="I176" s="309"/>
      <c r="J176" s="309"/>
    </row>
    <row r="177" spans="1:10" ht="15.75">
      <c r="A177" s="183"/>
      <c r="B177" s="322" t="s">
        <v>991</v>
      </c>
      <c r="C177" s="322"/>
      <c r="D177" s="323">
        <v>0</v>
      </c>
      <c r="E177" s="323">
        <v>0</v>
      </c>
      <c r="F177" s="324"/>
      <c r="G177" s="325"/>
      <c r="H177" s="325"/>
      <c r="I177" s="325"/>
      <c r="J177" s="325"/>
    </row>
    <row r="178" spans="1:10" ht="27" customHeight="1">
      <c r="A178" s="183"/>
      <c r="B178" s="183"/>
      <c r="C178" s="183"/>
      <c r="D178" s="183"/>
      <c r="E178" s="183"/>
      <c r="F178" s="183"/>
      <c r="G178" s="183"/>
      <c r="H178" s="183"/>
      <c r="I178" s="183"/>
      <c r="J178" s="462"/>
    </row>
    <row r="179" spans="1:10" ht="77.25" customHeight="1">
      <c r="A179" s="183"/>
      <c r="B179" s="183"/>
      <c r="C179" s="183"/>
      <c r="D179" s="183"/>
      <c r="E179" s="183"/>
      <c r="F179" s="183"/>
      <c r="G179" s="183"/>
      <c r="H179" s="183"/>
      <c r="I179" s="183"/>
      <c r="J179" s="462"/>
    </row>
    <row r="180" spans="1:10" ht="15.75">
      <c r="A180" s="183"/>
      <c r="B180" s="183"/>
      <c r="C180" s="183"/>
      <c r="D180" s="183"/>
      <c r="E180" s="183"/>
      <c r="F180" s="183"/>
      <c r="G180" s="183"/>
      <c r="H180" s="183"/>
      <c r="I180" s="183"/>
      <c r="J180" s="462"/>
    </row>
    <row r="181" spans="1:10" ht="15.75">
      <c r="A181" s="462"/>
      <c r="B181" s="199" t="s">
        <v>996</v>
      </c>
      <c r="C181" s="199"/>
      <c r="D181" s="183"/>
      <c r="E181" s="183"/>
      <c r="F181" s="183"/>
      <c r="G181" s="183"/>
      <c r="H181" s="183"/>
      <c r="I181" s="183"/>
      <c r="J181" s="183"/>
    </row>
    <row r="182" spans="1:10" ht="15" customHeight="1">
      <c r="A182" s="462"/>
      <c r="B182" s="1323" t="s">
        <v>997</v>
      </c>
      <c r="C182" s="1323" t="s">
        <v>988</v>
      </c>
      <c r="D182" s="1326" t="s">
        <v>989</v>
      </c>
      <c r="E182" s="1327"/>
      <c r="F182" s="1328"/>
      <c r="G182" s="1329" t="s">
        <v>990</v>
      </c>
      <c r="H182" s="1330"/>
      <c r="I182" s="1330"/>
      <c r="J182" s="1331"/>
    </row>
    <row r="183" spans="1:10" ht="15" customHeight="1">
      <c r="A183" s="462"/>
      <c r="B183" s="1324"/>
      <c r="C183" s="1324"/>
      <c r="D183" s="1323" t="s">
        <v>991</v>
      </c>
      <c r="E183" s="1329" t="s">
        <v>992</v>
      </c>
      <c r="F183" s="1331"/>
      <c r="G183" s="1332" t="s">
        <v>991</v>
      </c>
      <c r="H183" s="1326" t="s">
        <v>998</v>
      </c>
      <c r="I183" s="1327"/>
      <c r="J183" s="1328"/>
    </row>
    <row r="184" spans="1:10" ht="88.5">
      <c r="A184" s="462"/>
      <c r="B184" s="1325"/>
      <c r="C184" s="1325"/>
      <c r="D184" s="1325"/>
      <c r="E184" s="177" t="s">
        <v>999</v>
      </c>
      <c r="F184" s="177" t="s">
        <v>1000</v>
      </c>
      <c r="G184" s="1333"/>
      <c r="H184" s="184" t="s">
        <v>999</v>
      </c>
      <c r="I184" s="184" t="s">
        <v>1001</v>
      </c>
      <c r="J184" s="184" t="s">
        <v>995</v>
      </c>
    </row>
    <row r="185" spans="1:10" ht="28.5">
      <c r="A185" s="462"/>
      <c r="B185" s="187" t="s">
        <v>1007</v>
      </c>
      <c r="C185" s="200" t="s">
        <v>1620</v>
      </c>
      <c r="D185" s="201">
        <v>20523</v>
      </c>
      <c r="E185" s="201">
        <v>20523</v>
      </c>
      <c r="F185" s="177"/>
      <c r="G185" s="181"/>
      <c r="H185" s="184"/>
      <c r="I185" s="184"/>
      <c r="J185" s="184"/>
    </row>
    <row r="186" spans="1:10">
      <c r="A186" s="462"/>
      <c r="B186" s="187" t="s">
        <v>1009</v>
      </c>
      <c r="C186" s="200" t="s">
        <v>1380</v>
      </c>
      <c r="D186" s="201">
        <v>490304</v>
      </c>
      <c r="E186" s="201">
        <v>490304</v>
      </c>
      <c r="F186" s="177"/>
      <c r="G186" s="181"/>
      <c r="H186" s="184"/>
      <c r="I186" s="184"/>
      <c r="J186" s="184"/>
    </row>
    <row r="187" spans="1:10">
      <c r="A187" s="462"/>
      <c r="B187" s="187" t="s">
        <v>1011</v>
      </c>
      <c r="C187" s="200" t="s">
        <v>1012</v>
      </c>
      <c r="D187" s="201">
        <v>14824.82</v>
      </c>
      <c r="E187" s="201">
        <v>14824.82</v>
      </c>
      <c r="F187" s="177"/>
      <c r="G187" s="181"/>
      <c r="H187" s="184"/>
      <c r="I187" s="184"/>
      <c r="J187" s="184"/>
    </row>
    <row r="188" spans="1:10">
      <c r="A188" s="462"/>
      <c r="B188" s="185" t="s">
        <v>1621</v>
      </c>
      <c r="C188" s="202" t="s">
        <v>1622</v>
      </c>
      <c r="D188" s="201">
        <v>12000</v>
      </c>
      <c r="E188" s="201">
        <v>12000</v>
      </c>
      <c r="F188" s="177"/>
      <c r="G188" s="181"/>
      <c r="H188" s="184"/>
      <c r="I188" s="184"/>
      <c r="J188" s="184"/>
    </row>
    <row r="189" spans="1:10">
      <c r="A189" s="462"/>
      <c r="B189" s="185" t="s">
        <v>1623</v>
      </c>
      <c r="C189" s="202" t="s">
        <v>1624</v>
      </c>
      <c r="D189" s="201">
        <v>1075900</v>
      </c>
      <c r="E189" s="201">
        <v>1075900</v>
      </c>
      <c r="F189" s="177"/>
      <c r="G189" s="181"/>
      <c r="H189" s="184"/>
      <c r="I189" s="184"/>
      <c r="J189" s="184"/>
    </row>
    <row r="190" spans="1:10">
      <c r="A190" s="462"/>
      <c r="B190" s="185" t="s">
        <v>1625</v>
      </c>
      <c r="C190" s="202" t="s">
        <v>1020</v>
      </c>
      <c r="D190" s="201">
        <v>176527.24</v>
      </c>
      <c r="E190" s="201">
        <v>176527.24</v>
      </c>
      <c r="F190" s="177"/>
      <c r="G190" s="181"/>
      <c r="H190" s="184"/>
      <c r="I190" s="184"/>
      <c r="J190" s="184"/>
    </row>
    <row r="191" spans="1:10" ht="28.5">
      <c r="A191" s="462"/>
      <c r="B191" s="185" t="s">
        <v>1626</v>
      </c>
      <c r="C191" s="202" t="s">
        <v>1627</v>
      </c>
      <c r="D191" s="201">
        <v>174696</v>
      </c>
      <c r="E191" s="201">
        <v>174696</v>
      </c>
      <c r="F191" s="177"/>
      <c r="G191" s="181"/>
      <c r="H191" s="184"/>
      <c r="I191" s="184"/>
      <c r="J191" s="184"/>
    </row>
    <row r="192" spans="1:10">
      <c r="A192" s="462"/>
      <c r="B192" s="185" t="s">
        <v>1628</v>
      </c>
      <c r="C192" s="202" t="s">
        <v>1629</v>
      </c>
      <c r="D192" s="201">
        <v>5500</v>
      </c>
      <c r="E192" s="201">
        <v>5500</v>
      </c>
      <c r="F192" s="177"/>
      <c r="G192" s="181"/>
      <c r="H192" s="184"/>
      <c r="I192" s="184"/>
      <c r="J192" s="184"/>
    </row>
    <row r="193" spans="1:10" ht="28.5">
      <c r="A193" s="462"/>
      <c r="B193" s="185" t="s">
        <v>1630</v>
      </c>
      <c r="C193" s="202" t="s">
        <v>1631</v>
      </c>
      <c r="D193" s="201">
        <v>4800</v>
      </c>
      <c r="E193" s="201">
        <v>4800</v>
      </c>
      <c r="F193" s="177"/>
      <c r="G193" s="181"/>
      <c r="H193" s="184"/>
      <c r="I193" s="184"/>
      <c r="J193" s="184"/>
    </row>
    <row r="194" spans="1:10" ht="15.75">
      <c r="A194" s="462"/>
      <c r="B194" s="185" t="s">
        <v>1632</v>
      </c>
      <c r="C194" s="189" t="s">
        <v>1633</v>
      </c>
      <c r="D194" s="201">
        <v>48000</v>
      </c>
      <c r="E194" s="201">
        <v>48000</v>
      </c>
      <c r="F194" s="177"/>
      <c r="G194" s="181"/>
      <c r="H194" s="184"/>
      <c r="I194" s="184"/>
      <c r="J194" s="184"/>
    </row>
    <row r="195" spans="1:10" ht="15.75">
      <c r="A195" s="462"/>
      <c r="B195" s="195" t="s">
        <v>991</v>
      </c>
      <c r="C195" s="195"/>
      <c r="D195" s="204">
        <f>SUM(D185:D194)</f>
        <v>2023075.0599999998</v>
      </c>
      <c r="E195" s="204">
        <f>SUM(E185:E194)</f>
        <v>2023075.0599999998</v>
      </c>
      <c r="F195" s="195"/>
      <c r="G195" s="195"/>
      <c r="H195" s="195"/>
      <c r="I195" s="195"/>
      <c r="J195" s="195"/>
    </row>
    <row r="198" spans="1:10">
      <c r="B198" s="119" t="s">
        <v>655</v>
      </c>
      <c r="C198" s="119"/>
      <c r="D198" s="119"/>
    </row>
    <row r="199" spans="1:10">
      <c r="B199" s="119" t="s">
        <v>656</v>
      </c>
      <c r="C199" s="119"/>
      <c r="D199" s="119"/>
    </row>
    <row r="200" spans="1:10">
      <c r="B200" s="119" t="s">
        <v>657</v>
      </c>
      <c r="C200" s="119"/>
      <c r="D200" s="119"/>
    </row>
    <row r="201" spans="1:10">
      <c r="B201" s="119" t="s">
        <v>658</v>
      </c>
      <c r="C201" s="119"/>
      <c r="D201" s="119"/>
    </row>
    <row r="202" spans="1:10">
      <c r="B202" s="119" t="s">
        <v>1381</v>
      </c>
      <c r="C202" s="119"/>
      <c r="D202" s="119"/>
    </row>
    <row r="203" spans="1:10">
      <c r="B203" s="44"/>
      <c r="C203" s="44"/>
      <c r="D203" s="44"/>
    </row>
    <row r="204" spans="1:10">
      <c r="B204" s="120" t="s">
        <v>660</v>
      </c>
      <c r="C204" s="120"/>
      <c r="D204" s="120"/>
    </row>
    <row r="208" spans="1:10">
      <c r="A208" s="1317" t="s">
        <v>1</v>
      </c>
      <c r="B208" s="1321" t="s">
        <v>661</v>
      </c>
      <c r="C208" s="1321" t="s">
        <v>662</v>
      </c>
      <c r="D208" s="1321" t="s">
        <v>663</v>
      </c>
      <c r="E208" s="1319" t="s">
        <v>664</v>
      </c>
      <c r="F208" s="1320"/>
      <c r="G208" s="1317" t="s">
        <v>665</v>
      </c>
      <c r="H208" s="1318"/>
    </row>
    <row r="209" spans="1:8" ht="45">
      <c r="A209" s="1318"/>
      <c r="B209" s="1322"/>
      <c r="C209" s="1322"/>
      <c r="D209" s="1322"/>
      <c r="E209" s="122" t="s">
        <v>666</v>
      </c>
      <c r="F209" s="122" t="s">
        <v>667</v>
      </c>
      <c r="G209" s="123" t="s">
        <v>668</v>
      </c>
      <c r="H209" s="123" t="s">
        <v>669</v>
      </c>
    </row>
    <row r="210" spans="1:8">
      <c r="A210" s="124">
        <v>1</v>
      </c>
      <c r="B210" s="174">
        <v>2</v>
      </c>
      <c r="C210" s="174">
        <v>3</v>
      </c>
      <c r="D210" s="174">
        <v>4</v>
      </c>
      <c r="E210" s="126">
        <v>5</v>
      </c>
      <c r="F210" s="126">
        <v>6</v>
      </c>
      <c r="G210" s="127">
        <v>7</v>
      </c>
      <c r="H210" s="127">
        <v>8</v>
      </c>
    </row>
    <row r="211" spans="1:8" ht="31.5">
      <c r="A211" s="68">
        <v>1</v>
      </c>
      <c r="B211" s="463" t="s">
        <v>1634</v>
      </c>
      <c r="C211" s="207">
        <v>2473700433140010</v>
      </c>
      <c r="D211" s="208">
        <v>44924</v>
      </c>
      <c r="E211" s="6">
        <v>250</v>
      </c>
      <c r="F211" s="6"/>
      <c r="G211" s="209">
        <v>0</v>
      </c>
      <c r="H211" s="209">
        <v>0</v>
      </c>
    </row>
    <row r="212" spans="1:8" ht="15.75">
      <c r="A212" s="68"/>
      <c r="B212" s="206"/>
      <c r="C212" s="210"/>
      <c r="D212" s="68"/>
      <c r="E212" s="211"/>
      <c r="F212" s="65"/>
      <c r="G212" s="68"/>
      <c r="H212" s="68"/>
    </row>
  </sheetData>
  <mergeCells count="49">
    <mergeCell ref="F1:H3"/>
    <mergeCell ref="H172:J172"/>
    <mergeCell ref="B171:B173"/>
    <mergeCell ref="C171:C173"/>
    <mergeCell ref="D171:F171"/>
    <mergeCell ref="G171:J171"/>
    <mergeCell ref="D172:D173"/>
    <mergeCell ref="E172:F172"/>
    <mergeCell ref="G172:G173"/>
    <mergeCell ref="A163:B163"/>
    <mergeCell ref="A153:B153"/>
    <mergeCell ref="A159:H159"/>
    <mergeCell ref="A161:A162"/>
    <mergeCell ref="B161:B162"/>
    <mergeCell ref="A208:A209"/>
    <mergeCell ref="E208:F208"/>
    <mergeCell ref="G208:H208"/>
    <mergeCell ref="B208:B209"/>
    <mergeCell ref="C208:C209"/>
    <mergeCell ref="D208:D209"/>
    <mergeCell ref="B182:B184"/>
    <mergeCell ref="C182:C184"/>
    <mergeCell ref="D182:F182"/>
    <mergeCell ref="G182:J182"/>
    <mergeCell ref="D183:D184"/>
    <mergeCell ref="E183:F183"/>
    <mergeCell ref="G183:G184"/>
    <mergeCell ref="H183:J183"/>
    <mergeCell ref="C161:C162"/>
    <mergeCell ref="D161:D162"/>
    <mergeCell ref="E161:F161"/>
    <mergeCell ref="G161:H161"/>
    <mergeCell ref="A129:B129"/>
    <mergeCell ref="A136:H136"/>
    <mergeCell ref="A138:A139"/>
    <mergeCell ref="B138:B139"/>
    <mergeCell ref="C138:C139"/>
    <mergeCell ref="D138:D139"/>
    <mergeCell ref="E138:F138"/>
    <mergeCell ref="G138:H138"/>
    <mergeCell ref="A6:H6"/>
    <mergeCell ref="B9:H9"/>
    <mergeCell ref="A10:A11"/>
    <mergeCell ref="B10:B11"/>
    <mergeCell ref="C10:C11"/>
    <mergeCell ref="D10:D11"/>
    <mergeCell ref="E10:E11"/>
    <mergeCell ref="F10:G10"/>
    <mergeCell ref="H10:I10"/>
  </mergeCells>
  <pageMargins left="0" right="0" top="0.26" bottom="0.35" header="0.31496062992125984" footer="0.31496062992125984"/>
  <pageSetup paperSize="9" scale="7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9"/>
  <sheetViews>
    <sheetView workbookViewId="0">
      <selection activeCell="A7" sqref="A7:XFD8"/>
    </sheetView>
  </sheetViews>
  <sheetFormatPr defaultRowHeight="15"/>
  <cols>
    <col min="1" max="1" width="7.28515625" customWidth="1"/>
    <col min="2" max="2" width="30.5703125" customWidth="1"/>
    <col min="3" max="3" width="20" customWidth="1"/>
    <col min="4" max="4" width="14.140625" customWidth="1"/>
    <col min="5" max="5" width="12" customWidth="1"/>
    <col min="6" max="6" width="10.7109375" customWidth="1"/>
    <col min="7" max="7" width="10.85546875" customWidth="1"/>
    <col min="8" max="8" width="15.42578125" customWidth="1"/>
    <col min="9" max="9" width="16" customWidth="1"/>
    <col min="10" max="10" width="16.85546875" customWidth="1"/>
  </cols>
  <sheetData>
    <row r="1" spans="1:10" ht="30.75" customHeight="1">
      <c r="G1" s="1235" t="s">
        <v>3191</v>
      </c>
      <c r="H1" s="1235"/>
      <c r="I1" s="1235"/>
      <c r="J1" s="941"/>
    </row>
    <row r="2" spans="1:10">
      <c r="G2" s="1235"/>
      <c r="H2" s="1235"/>
      <c r="I2" s="1235"/>
      <c r="J2" s="941"/>
    </row>
    <row r="3" spans="1:10">
      <c r="G3" s="1235"/>
      <c r="H3" s="1235"/>
      <c r="I3" s="1235"/>
      <c r="J3" s="941"/>
    </row>
    <row r="4" spans="1:10">
      <c r="G4" s="241"/>
      <c r="H4" s="241"/>
      <c r="I4" s="241"/>
      <c r="J4" s="241"/>
    </row>
    <row r="6" spans="1:10" ht="16.5">
      <c r="B6" s="1347" t="s">
        <v>1826</v>
      </c>
      <c r="C6" s="1347"/>
      <c r="D6" s="1347"/>
      <c r="E6" s="1347"/>
      <c r="F6" s="1347"/>
      <c r="G6" s="1347"/>
      <c r="H6" s="1347"/>
      <c r="I6" s="1347"/>
    </row>
    <row r="7" spans="1:10" ht="15.75">
      <c r="A7" s="150" t="s">
        <v>3225</v>
      </c>
      <c r="B7" s="150"/>
      <c r="C7" s="151"/>
      <c r="D7" s="151"/>
      <c r="E7" s="152"/>
      <c r="F7" s="150"/>
      <c r="G7" s="152"/>
      <c r="H7" s="153"/>
      <c r="I7" s="154"/>
    </row>
    <row r="8" spans="1:10" ht="15.75">
      <c r="A8" s="155" t="s">
        <v>3226</v>
      </c>
      <c r="B8" s="155"/>
      <c r="C8" s="155"/>
      <c r="D8" s="155"/>
      <c r="E8" s="155"/>
      <c r="F8" s="155"/>
      <c r="G8" s="155"/>
      <c r="H8" s="155"/>
      <c r="I8" s="155"/>
    </row>
    <row r="9" spans="1:10" ht="25.5">
      <c r="A9" s="178" t="s">
        <v>672</v>
      </c>
      <c r="B9" s="178" t="s">
        <v>673</v>
      </c>
      <c r="C9" s="180" t="s">
        <v>716</v>
      </c>
      <c r="D9" s="180" t="s">
        <v>717</v>
      </c>
      <c r="E9" s="178" t="s">
        <v>718</v>
      </c>
      <c r="F9" s="1344" t="s">
        <v>676</v>
      </c>
      <c r="G9" s="1345"/>
      <c r="H9" s="1436" t="s">
        <v>677</v>
      </c>
      <c r="I9" s="1437"/>
    </row>
    <row r="10" spans="1:10" ht="21">
      <c r="A10" s="179"/>
      <c r="B10" s="179"/>
      <c r="C10" s="181"/>
      <c r="D10" s="181"/>
      <c r="E10" s="179"/>
      <c r="F10" s="178" t="s">
        <v>678</v>
      </c>
      <c r="G10" s="182" t="s">
        <v>679</v>
      </c>
      <c r="H10" s="157" t="s">
        <v>719</v>
      </c>
      <c r="I10" s="75" t="s">
        <v>720</v>
      </c>
    </row>
    <row r="11" spans="1:10" ht="15.75">
      <c r="A11" s="136">
        <v>1</v>
      </c>
      <c r="B11" s="136" t="s">
        <v>1044</v>
      </c>
      <c r="C11" s="65">
        <v>1984</v>
      </c>
      <c r="D11" s="65" t="s">
        <v>12</v>
      </c>
      <c r="E11" s="137"/>
      <c r="F11" s="136">
        <v>17</v>
      </c>
      <c r="G11" s="137">
        <f t="shared" ref="G11:G17" si="0">SUM(E11*F11)</f>
        <v>0</v>
      </c>
      <c r="H11" s="136">
        <v>17</v>
      </c>
      <c r="I11" s="136">
        <f t="shared" ref="I11:I20" si="1">SUM(G11)</f>
        <v>0</v>
      </c>
    </row>
    <row r="12" spans="1:10" ht="15.75">
      <c r="A12" s="158">
        <v>2</v>
      </c>
      <c r="B12" s="136" t="s">
        <v>721</v>
      </c>
      <c r="C12" s="65">
        <v>1984</v>
      </c>
      <c r="D12" s="65" t="s">
        <v>12</v>
      </c>
      <c r="E12" s="137"/>
      <c r="F12" s="136">
        <v>1</v>
      </c>
      <c r="G12" s="137">
        <f t="shared" si="0"/>
        <v>0</v>
      </c>
      <c r="H12" s="136">
        <v>1</v>
      </c>
      <c r="I12" s="136">
        <f t="shared" si="1"/>
        <v>0</v>
      </c>
    </row>
    <row r="13" spans="1:10" ht="15.75">
      <c r="A13" s="136">
        <v>3</v>
      </c>
      <c r="B13" s="136" t="s">
        <v>1635</v>
      </c>
      <c r="C13" s="65">
        <v>2010</v>
      </c>
      <c r="D13" s="65" t="s">
        <v>12</v>
      </c>
      <c r="E13" s="137"/>
      <c r="F13" s="136">
        <v>1</v>
      </c>
      <c r="G13" s="137">
        <f t="shared" si="0"/>
        <v>0</v>
      </c>
      <c r="H13" s="136">
        <v>1</v>
      </c>
      <c r="I13" s="136">
        <f t="shared" si="1"/>
        <v>0</v>
      </c>
    </row>
    <row r="14" spans="1:10" ht="15.75">
      <c r="A14" s="136">
        <v>4</v>
      </c>
      <c r="B14" s="136" t="s">
        <v>1636</v>
      </c>
      <c r="C14" s="65">
        <v>2010</v>
      </c>
      <c r="D14" s="65" t="s">
        <v>12</v>
      </c>
      <c r="E14" s="137"/>
      <c r="F14" s="136">
        <v>8</v>
      </c>
      <c r="G14" s="137"/>
      <c r="H14" s="136">
        <v>8</v>
      </c>
      <c r="I14" s="136"/>
    </row>
    <row r="15" spans="1:10" ht="15.75">
      <c r="A15" s="136">
        <v>5</v>
      </c>
      <c r="B15" s="10" t="s">
        <v>1637</v>
      </c>
      <c r="C15" s="4">
        <v>2010</v>
      </c>
      <c r="D15" s="65" t="s">
        <v>12</v>
      </c>
      <c r="E15" s="81"/>
      <c r="F15" s="10">
        <v>10</v>
      </c>
      <c r="G15" s="137">
        <f t="shared" si="0"/>
        <v>0</v>
      </c>
      <c r="H15" s="10">
        <v>10</v>
      </c>
      <c r="I15" s="136">
        <f t="shared" si="1"/>
        <v>0</v>
      </c>
    </row>
    <row r="16" spans="1:10" ht="15.75">
      <c r="A16" s="136">
        <v>6</v>
      </c>
      <c r="B16" s="136" t="s">
        <v>1638</v>
      </c>
      <c r="C16" s="65">
        <v>2010</v>
      </c>
      <c r="D16" s="65" t="s">
        <v>12</v>
      </c>
      <c r="E16" s="137"/>
      <c r="F16" s="136">
        <v>4</v>
      </c>
      <c r="G16" s="137">
        <f t="shared" si="0"/>
        <v>0</v>
      </c>
      <c r="H16" s="136">
        <v>4</v>
      </c>
      <c r="I16" s="136">
        <f t="shared" si="1"/>
        <v>0</v>
      </c>
    </row>
    <row r="17" spans="1:9" ht="15.75">
      <c r="A17" s="136">
        <v>7</v>
      </c>
      <c r="B17" s="10" t="s">
        <v>1639</v>
      </c>
      <c r="C17" s="65">
        <v>2010</v>
      </c>
      <c r="D17" s="65" t="s">
        <v>12</v>
      </c>
      <c r="E17" s="137"/>
      <c r="F17" s="136">
        <v>19</v>
      </c>
      <c r="G17" s="137">
        <f t="shared" si="0"/>
        <v>0</v>
      </c>
      <c r="H17" s="136">
        <v>19</v>
      </c>
      <c r="I17" s="136">
        <f t="shared" si="1"/>
        <v>0</v>
      </c>
    </row>
    <row r="18" spans="1:9" ht="15.75">
      <c r="A18" s="158">
        <v>8</v>
      </c>
      <c r="B18" s="10" t="s">
        <v>1640</v>
      </c>
      <c r="C18" s="65">
        <v>2010</v>
      </c>
      <c r="D18" s="65" t="s">
        <v>12</v>
      </c>
      <c r="E18" s="137"/>
      <c r="F18" s="136">
        <v>2</v>
      </c>
      <c r="G18" s="137"/>
      <c r="H18" s="136">
        <v>2</v>
      </c>
      <c r="I18" s="136">
        <f t="shared" si="1"/>
        <v>0</v>
      </c>
    </row>
    <row r="19" spans="1:9" ht="15.75">
      <c r="A19" s="136">
        <v>9</v>
      </c>
      <c r="B19" s="136" t="s">
        <v>1421</v>
      </c>
      <c r="C19" s="65">
        <v>2010</v>
      </c>
      <c r="D19" s="65" t="s">
        <v>12</v>
      </c>
      <c r="E19" s="137">
        <v>65000</v>
      </c>
      <c r="F19" s="136">
        <v>1</v>
      </c>
      <c r="G19" s="137">
        <v>65000</v>
      </c>
      <c r="H19" s="136">
        <v>1</v>
      </c>
      <c r="I19" s="136">
        <f t="shared" si="1"/>
        <v>65000</v>
      </c>
    </row>
    <row r="20" spans="1:9" ht="15.75">
      <c r="A20" s="158">
        <v>10</v>
      </c>
      <c r="B20" s="10" t="s">
        <v>140</v>
      </c>
      <c r="C20" s="4">
        <v>2010</v>
      </c>
      <c r="D20" s="65" t="s">
        <v>12</v>
      </c>
      <c r="E20" s="81"/>
      <c r="F20" s="10">
        <v>6</v>
      </c>
      <c r="G20" s="137"/>
      <c r="H20" s="10">
        <v>6</v>
      </c>
      <c r="I20" s="136">
        <f t="shared" si="1"/>
        <v>0</v>
      </c>
    </row>
    <row r="21" spans="1:9" ht="15.75">
      <c r="A21" s="136">
        <v>11</v>
      </c>
      <c r="B21" s="10" t="s">
        <v>247</v>
      </c>
      <c r="C21" s="4">
        <v>2010</v>
      </c>
      <c r="D21" s="65" t="s">
        <v>12</v>
      </c>
      <c r="E21" s="81"/>
      <c r="F21" s="10">
        <v>1</v>
      </c>
      <c r="G21" s="137"/>
      <c r="H21" s="10">
        <v>1</v>
      </c>
      <c r="I21" s="136"/>
    </row>
    <row r="22" spans="1:9" ht="15.75">
      <c r="A22" s="158">
        <v>12</v>
      </c>
      <c r="B22" s="10" t="s">
        <v>1641</v>
      </c>
      <c r="C22" s="4">
        <v>2010</v>
      </c>
      <c r="D22" s="65" t="s">
        <v>12</v>
      </c>
      <c r="E22" s="81">
        <v>200000</v>
      </c>
      <c r="F22" s="10">
        <v>1</v>
      </c>
      <c r="G22" s="137">
        <v>200000</v>
      </c>
      <c r="H22" s="10">
        <v>1</v>
      </c>
      <c r="I22" s="136">
        <v>200000</v>
      </c>
    </row>
    <row r="23" spans="1:9" ht="15.75">
      <c r="A23" s="136">
        <v>13</v>
      </c>
      <c r="B23" s="10" t="s">
        <v>1642</v>
      </c>
      <c r="C23" s="4">
        <v>2010</v>
      </c>
      <c r="D23" s="65" t="s">
        <v>12</v>
      </c>
      <c r="E23" s="81"/>
      <c r="F23" s="10">
        <v>1</v>
      </c>
      <c r="G23" s="137"/>
      <c r="H23" s="10">
        <v>1</v>
      </c>
      <c r="I23" s="136"/>
    </row>
    <row r="24" spans="1:9" ht="15.75">
      <c r="A24" s="158">
        <v>14</v>
      </c>
      <c r="B24" s="10" t="s">
        <v>1643</v>
      </c>
      <c r="C24" s="4">
        <v>2010</v>
      </c>
      <c r="D24" s="65" t="s">
        <v>12</v>
      </c>
      <c r="E24" s="81"/>
      <c r="F24" s="10">
        <v>1</v>
      </c>
      <c r="G24" s="137"/>
      <c r="H24" s="10">
        <v>1</v>
      </c>
      <c r="I24" s="136"/>
    </row>
    <row r="25" spans="1:9" ht="15.75">
      <c r="A25" s="158">
        <v>15</v>
      </c>
      <c r="B25" s="10" t="s">
        <v>1644</v>
      </c>
      <c r="C25" s="4">
        <v>2010</v>
      </c>
      <c r="D25" s="65" t="s">
        <v>12</v>
      </c>
      <c r="E25" s="81">
        <v>80000</v>
      </c>
      <c r="F25" s="10">
        <v>1</v>
      </c>
      <c r="G25" s="137">
        <v>80000</v>
      </c>
      <c r="H25" s="10">
        <v>1</v>
      </c>
      <c r="I25" s="136">
        <v>80000</v>
      </c>
    </row>
    <row r="26" spans="1:9" ht="15.75">
      <c r="A26" s="136">
        <v>16</v>
      </c>
      <c r="B26" s="10" t="s">
        <v>263</v>
      </c>
      <c r="C26" s="4">
        <v>2010</v>
      </c>
      <c r="D26" s="65" t="s">
        <v>12</v>
      </c>
      <c r="E26" s="81"/>
      <c r="F26" s="10">
        <v>2</v>
      </c>
      <c r="G26" s="137"/>
      <c r="H26" s="10">
        <v>2</v>
      </c>
      <c r="I26" s="136"/>
    </row>
    <row r="27" spans="1:9" ht="15.75">
      <c r="A27" s="158">
        <v>17</v>
      </c>
      <c r="B27" s="10" t="s">
        <v>734</v>
      </c>
      <c r="C27" s="4">
        <v>2010</v>
      </c>
      <c r="D27" s="65" t="s">
        <v>12</v>
      </c>
      <c r="E27" s="81"/>
      <c r="F27" s="10">
        <v>1</v>
      </c>
      <c r="G27" s="137"/>
      <c r="H27" s="10">
        <v>1</v>
      </c>
      <c r="I27" s="136"/>
    </row>
    <row r="28" spans="1:9" ht="15.75">
      <c r="A28" s="136">
        <v>18</v>
      </c>
      <c r="B28" s="136" t="s">
        <v>1440</v>
      </c>
      <c r="C28" s="65">
        <v>2010</v>
      </c>
      <c r="D28" s="65" t="s">
        <v>12</v>
      </c>
      <c r="E28" s="137">
        <v>310000</v>
      </c>
      <c r="F28" s="136">
        <v>1</v>
      </c>
      <c r="G28" s="137">
        <v>310000</v>
      </c>
      <c r="H28" s="136">
        <v>1</v>
      </c>
      <c r="I28" s="136">
        <v>310000</v>
      </c>
    </row>
    <row r="29" spans="1:9" ht="15.75">
      <c r="A29" s="158">
        <v>19</v>
      </c>
      <c r="B29" s="136" t="s">
        <v>1645</v>
      </c>
      <c r="C29" s="65">
        <v>2010</v>
      </c>
      <c r="D29" s="65" t="s">
        <v>12</v>
      </c>
      <c r="E29" s="137">
        <v>20000</v>
      </c>
      <c r="F29" s="136">
        <v>3</v>
      </c>
      <c r="G29" s="137">
        <v>60000</v>
      </c>
      <c r="H29" s="136">
        <v>3</v>
      </c>
      <c r="I29" s="136">
        <v>60000</v>
      </c>
    </row>
    <row r="30" spans="1:9" ht="15.75">
      <c r="A30" s="158">
        <v>20</v>
      </c>
      <c r="B30" s="136" t="s">
        <v>1646</v>
      </c>
      <c r="C30" s="65">
        <v>2010</v>
      </c>
      <c r="D30" s="65" t="s">
        <v>12</v>
      </c>
      <c r="E30" s="137"/>
      <c r="F30" s="136">
        <v>2</v>
      </c>
      <c r="G30" s="137"/>
      <c r="H30" s="136">
        <v>2</v>
      </c>
      <c r="I30" s="136"/>
    </row>
    <row r="31" spans="1:9" ht="15.75">
      <c r="A31" s="136">
        <v>21</v>
      </c>
      <c r="B31" s="136" t="s">
        <v>1647</v>
      </c>
      <c r="C31" s="65">
        <v>2010</v>
      </c>
      <c r="D31" s="65" t="s">
        <v>12</v>
      </c>
      <c r="E31" s="137"/>
      <c r="F31" s="136">
        <v>1</v>
      </c>
      <c r="G31" s="137"/>
      <c r="H31" s="136">
        <v>1</v>
      </c>
      <c r="I31" s="136"/>
    </row>
    <row r="32" spans="1:9" ht="15.75">
      <c r="A32" s="136">
        <v>22</v>
      </c>
      <c r="B32" s="136" t="s">
        <v>1648</v>
      </c>
      <c r="C32" s="65">
        <v>2010</v>
      </c>
      <c r="D32" s="65" t="s">
        <v>12</v>
      </c>
      <c r="E32" s="137"/>
      <c r="F32" s="136">
        <v>2</v>
      </c>
      <c r="G32" s="137"/>
      <c r="H32" s="136">
        <v>2</v>
      </c>
      <c r="I32" s="136"/>
    </row>
    <row r="33" spans="1:9" ht="15.75">
      <c r="A33" s="158">
        <v>23</v>
      </c>
      <c r="B33" s="136" t="s">
        <v>1649</v>
      </c>
      <c r="C33" s="65">
        <v>2010</v>
      </c>
      <c r="D33" s="65" t="s">
        <v>12</v>
      </c>
      <c r="E33" s="137"/>
      <c r="F33" s="136">
        <v>7</v>
      </c>
      <c r="G33" s="137"/>
      <c r="H33" s="136">
        <v>7</v>
      </c>
      <c r="I33" s="136"/>
    </row>
    <row r="34" spans="1:9" ht="15.75">
      <c r="A34" s="136">
        <v>24</v>
      </c>
      <c r="B34" s="136" t="s">
        <v>1049</v>
      </c>
      <c r="C34" s="65">
        <v>2010</v>
      </c>
      <c r="D34" s="65" t="s">
        <v>12</v>
      </c>
      <c r="E34" s="137"/>
      <c r="F34" s="136">
        <v>149</v>
      </c>
      <c r="G34" s="137"/>
      <c r="H34" s="136">
        <v>149</v>
      </c>
      <c r="I34" s="136"/>
    </row>
    <row r="35" spans="1:9" ht="15.75">
      <c r="A35" s="158">
        <v>25</v>
      </c>
      <c r="B35" s="136" t="s">
        <v>1650</v>
      </c>
      <c r="C35" s="65">
        <v>2010</v>
      </c>
      <c r="D35" s="65" t="s">
        <v>12</v>
      </c>
      <c r="E35" s="137">
        <v>2013</v>
      </c>
      <c r="F35" s="136">
        <v>323</v>
      </c>
      <c r="G35" s="137">
        <v>650000</v>
      </c>
      <c r="H35" s="136">
        <v>323</v>
      </c>
      <c r="I35" s="136">
        <v>650000</v>
      </c>
    </row>
    <row r="36" spans="1:9" ht="15.75">
      <c r="A36" s="136">
        <v>26</v>
      </c>
      <c r="B36" s="136" t="s">
        <v>1651</v>
      </c>
      <c r="C36" s="65">
        <v>2010</v>
      </c>
      <c r="D36" s="65" t="s">
        <v>12</v>
      </c>
      <c r="E36" s="137">
        <v>704</v>
      </c>
      <c r="F36" s="136">
        <v>323</v>
      </c>
      <c r="G36" s="137">
        <v>227500</v>
      </c>
      <c r="H36" s="136">
        <v>323</v>
      </c>
      <c r="I36" s="136">
        <v>227500</v>
      </c>
    </row>
    <row r="37" spans="1:9" ht="15.75">
      <c r="A37" s="158">
        <v>27</v>
      </c>
      <c r="B37" s="136" t="s">
        <v>1652</v>
      </c>
      <c r="C37" s="65">
        <v>2010</v>
      </c>
      <c r="D37" s="65" t="s">
        <v>12</v>
      </c>
      <c r="E37" s="137">
        <v>332</v>
      </c>
      <c r="F37" s="136">
        <v>323</v>
      </c>
      <c r="G37" s="137">
        <v>107250</v>
      </c>
      <c r="H37" s="136">
        <v>323</v>
      </c>
      <c r="I37" s="136">
        <v>107250</v>
      </c>
    </row>
    <row r="38" spans="1:9" ht="15.75">
      <c r="A38" s="158">
        <v>28</v>
      </c>
      <c r="B38" s="136" t="s">
        <v>1653</v>
      </c>
      <c r="C38" s="65">
        <v>2010</v>
      </c>
      <c r="D38" s="65" t="s">
        <v>12</v>
      </c>
      <c r="E38" s="137">
        <v>7500</v>
      </c>
      <c r="F38" s="136">
        <v>4</v>
      </c>
      <c r="G38" s="137">
        <v>30000</v>
      </c>
      <c r="H38" s="136">
        <v>4</v>
      </c>
      <c r="I38" s="136">
        <v>30000</v>
      </c>
    </row>
    <row r="39" spans="1:9" ht="15.75">
      <c r="A39" s="136">
        <v>29</v>
      </c>
      <c r="B39" s="136" t="s">
        <v>1654</v>
      </c>
      <c r="C39" s="65">
        <v>2010</v>
      </c>
      <c r="D39" s="65" t="s">
        <v>12</v>
      </c>
      <c r="E39" s="137"/>
      <c r="F39" s="136">
        <v>5</v>
      </c>
      <c r="G39" s="137"/>
      <c r="H39" s="136">
        <v>5</v>
      </c>
      <c r="I39" s="136"/>
    </row>
    <row r="40" spans="1:9" ht="15.75">
      <c r="A40" s="158">
        <v>30</v>
      </c>
      <c r="B40" s="136" t="s">
        <v>1655</v>
      </c>
      <c r="C40" s="65">
        <v>2010</v>
      </c>
      <c r="D40" s="65" t="s">
        <v>12</v>
      </c>
      <c r="E40" s="137"/>
      <c r="F40" s="136">
        <v>4</v>
      </c>
      <c r="G40" s="137"/>
      <c r="H40" s="136">
        <v>4</v>
      </c>
      <c r="I40" s="136"/>
    </row>
    <row r="41" spans="1:9" ht="15.75">
      <c r="A41" s="136">
        <v>31</v>
      </c>
      <c r="B41" s="136" t="s">
        <v>906</v>
      </c>
      <c r="C41" s="65">
        <v>2010</v>
      </c>
      <c r="D41" s="65" t="s">
        <v>12</v>
      </c>
      <c r="E41" s="137">
        <v>1490</v>
      </c>
      <c r="F41" s="136">
        <v>15</v>
      </c>
      <c r="G41" s="137">
        <v>22350</v>
      </c>
      <c r="H41" s="136">
        <v>15</v>
      </c>
      <c r="I41" s="136">
        <v>22350</v>
      </c>
    </row>
    <row r="42" spans="1:9" ht="15.75">
      <c r="A42" s="158">
        <v>32</v>
      </c>
      <c r="B42" s="136" t="s">
        <v>1656</v>
      </c>
      <c r="C42" s="65">
        <v>2010</v>
      </c>
      <c r="D42" s="65" t="s">
        <v>12</v>
      </c>
      <c r="E42" s="137">
        <v>625</v>
      </c>
      <c r="F42" s="136">
        <v>2</v>
      </c>
      <c r="G42" s="137">
        <v>1250</v>
      </c>
      <c r="H42" s="136">
        <v>2</v>
      </c>
      <c r="I42" s="136">
        <v>1250</v>
      </c>
    </row>
    <row r="43" spans="1:9" ht="15.75">
      <c r="A43" s="136">
        <v>33</v>
      </c>
      <c r="B43" s="158" t="s">
        <v>1657</v>
      </c>
      <c r="C43" s="65">
        <v>2010</v>
      </c>
      <c r="D43" s="65" t="s">
        <v>12</v>
      </c>
      <c r="E43" s="159">
        <v>167</v>
      </c>
      <c r="F43" s="159">
        <v>126</v>
      </c>
      <c r="G43" s="137">
        <v>21040</v>
      </c>
      <c r="H43" s="159">
        <v>126</v>
      </c>
      <c r="I43" s="136">
        <v>21040</v>
      </c>
    </row>
    <row r="44" spans="1:9" ht="15.75">
      <c r="A44" s="158">
        <v>34</v>
      </c>
      <c r="B44" s="136" t="s">
        <v>1658</v>
      </c>
      <c r="C44" s="65">
        <v>2010</v>
      </c>
      <c r="D44" s="65" t="s">
        <v>12</v>
      </c>
      <c r="E44" s="137">
        <v>1660</v>
      </c>
      <c r="F44" s="137">
        <v>3</v>
      </c>
      <c r="G44" s="137">
        <v>4980</v>
      </c>
      <c r="H44" s="137">
        <v>3</v>
      </c>
      <c r="I44" s="136">
        <v>4980</v>
      </c>
    </row>
    <row r="45" spans="1:9" ht="15.75">
      <c r="A45" s="136">
        <v>35</v>
      </c>
      <c r="B45" s="136" t="s">
        <v>910</v>
      </c>
      <c r="C45" s="65">
        <v>2010</v>
      </c>
      <c r="D45" s="65" t="s">
        <v>12</v>
      </c>
      <c r="E45" s="137"/>
      <c r="F45" s="137">
        <v>3</v>
      </c>
      <c r="G45" s="137"/>
      <c r="H45" s="137">
        <v>3</v>
      </c>
      <c r="I45" s="136"/>
    </row>
    <row r="46" spans="1:9" ht="15.75">
      <c r="A46" s="158">
        <v>36</v>
      </c>
      <c r="B46" s="136" t="s">
        <v>1659</v>
      </c>
      <c r="C46" s="65">
        <v>2010</v>
      </c>
      <c r="D46" s="65" t="s">
        <v>12</v>
      </c>
      <c r="E46" s="137">
        <v>875</v>
      </c>
      <c r="F46" s="137">
        <v>15</v>
      </c>
      <c r="G46" s="137">
        <v>13125</v>
      </c>
      <c r="H46" s="137">
        <v>15</v>
      </c>
      <c r="I46" s="136">
        <v>13125</v>
      </c>
    </row>
    <row r="47" spans="1:9" ht="15.75">
      <c r="A47" s="136">
        <v>37</v>
      </c>
      <c r="B47" s="136" t="s">
        <v>1660</v>
      </c>
      <c r="C47" s="65">
        <v>2010</v>
      </c>
      <c r="D47" s="65" t="s">
        <v>12</v>
      </c>
      <c r="E47" s="137">
        <v>450</v>
      </c>
      <c r="F47" s="137">
        <v>5</v>
      </c>
      <c r="G47" s="137">
        <v>2250</v>
      </c>
      <c r="H47" s="137">
        <v>5</v>
      </c>
      <c r="I47" s="136">
        <v>2250</v>
      </c>
    </row>
    <row r="48" spans="1:9" ht="15.75">
      <c r="A48" s="158">
        <v>38</v>
      </c>
      <c r="B48" s="136" t="s">
        <v>1450</v>
      </c>
      <c r="C48" s="65">
        <v>2010</v>
      </c>
      <c r="D48" s="65" t="s">
        <v>12</v>
      </c>
      <c r="E48" s="137">
        <v>330</v>
      </c>
      <c r="F48" s="137">
        <v>6</v>
      </c>
      <c r="G48" s="137">
        <v>2000</v>
      </c>
      <c r="H48" s="137">
        <v>6</v>
      </c>
      <c r="I48" s="136">
        <v>2000</v>
      </c>
    </row>
    <row r="49" spans="1:9" ht="15.75">
      <c r="A49" s="136">
        <v>39</v>
      </c>
      <c r="B49" s="136" t="s">
        <v>1661</v>
      </c>
      <c r="C49" s="65">
        <v>2010</v>
      </c>
      <c r="D49" s="65" t="s">
        <v>12</v>
      </c>
      <c r="E49" s="137">
        <v>220</v>
      </c>
      <c r="F49" s="137">
        <v>5</v>
      </c>
      <c r="G49" s="137">
        <v>1100</v>
      </c>
      <c r="H49" s="137">
        <v>5</v>
      </c>
      <c r="I49" s="136">
        <v>1100</v>
      </c>
    </row>
    <row r="50" spans="1:9" ht="15.75">
      <c r="A50" s="158">
        <v>40</v>
      </c>
      <c r="B50" s="136" t="s">
        <v>726</v>
      </c>
      <c r="C50" s="65">
        <v>2010</v>
      </c>
      <c r="D50" s="65" t="s">
        <v>12</v>
      </c>
      <c r="E50" s="137">
        <v>148</v>
      </c>
      <c r="F50" s="137">
        <v>18</v>
      </c>
      <c r="G50" s="137">
        <v>2676</v>
      </c>
      <c r="H50" s="137">
        <v>18</v>
      </c>
      <c r="I50" s="136">
        <v>2676</v>
      </c>
    </row>
    <row r="51" spans="1:9" ht="15.75">
      <c r="A51" s="136">
        <v>41</v>
      </c>
      <c r="B51" s="160" t="s">
        <v>861</v>
      </c>
      <c r="C51" s="65">
        <v>2010</v>
      </c>
      <c r="D51" s="65" t="s">
        <v>12</v>
      </c>
      <c r="E51" s="137">
        <v>260</v>
      </c>
      <c r="F51" s="137">
        <v>2</v>
      </c>
      <c r="G51" s="137">
        <v>520</v>
      </c>
      <c r="H51" s="137">
        <v>2</v>
      </c>
      <c r="I51" s="136">
        <v>520</v>
      </c>
    </row>
    <row r="52" spans="1:9" ht="15.75">
      <c r="A52" s="158">
        <v>42</v>
      </c>
      <c r="B52" s="136" t="s">
        <v>1662</v>
      </c>
      <c r="C52" s="65">
        <v>2010</v>
      </c>
      <c r="D52" s="65" t="s">
        <v>12</v>
      </c>
      <c r="E52" s="137">
        <v>600</v>
      </c>
      <c r="F52" s="137">
        <v>4</v>
      </c>
      <c r="G52" s="137">
        <v>2400</v>
      </c>
      <c r="H52" s="137">
        <v>4</v>
      </c>
      <c r="I52" s="136">
        <v>2400</v>
      </c>
    </row>
    <row r="53" spans="1:9" ht="15.75">
      <c r="A53" s="136">
        <v>43</v>
      </c>
      <c r="B53" s="136" t="s">
        <v>1663</v>
      </c>
      <c r="C53" s="65">
        <v>2010</v>
      </c>
      <c r="D53" s="65" t="s">
        <v>12</v>
      </c>
      <c r="E53" s="137"/>
      <c r="F53" s="137">
        <v>4</v>
      </c>
      <c r="G53" s="137"/>
      <c r="H53" s="137">
        <v>4</v>
      </c>
      <c r="I53" s="136"/>
    </row>
    <row r="54" spans="1:9" ht="15.75">
      <c r="A54" s="158">
        <v>44</v>
      </c>
      <c r="B54" s="136" t="s">
        <v>1664</v>
      </c>
      <c r="C54" s="65">
        <v>2010</v>
      </c>
      <c r="D54" s="65" t="s">
        <v>12</v>
      </c>
      <c r="E54" s="137">
        <v>960</v>
      </c>
      <c r="F54" s="137">
        <v>8</v>
      </c>
      <c r="G54" s="137">
        <v>7690</v>
      </c>
      <c r="H54" s="137">
        <v>8</v>
      </c>
      <c r="I54" s="136">
        <v>7690</v>
      </c>
    </row>
    <row r="55" spans="1:9" ht="15.75">
      <c r="A55" s="136">
        <v>45</v>
      </c>
      <c r="B55" s="136" t="s">
        <v>1665</v>
      </c>
      <c r="C55" s="65">
        <v>2010</v>
      </c>
      <c r="D55" s="65" t="s">
        <v>12</v>
      </c>
      <c r="E55" s="137">
        <v>850</v>
      </c>
      <c r="F55" s="137">
        <v>1</v>
      </c>
      <c r="G55" s="137">
        <v>850</v>
      </c>
      <c r="H55" s="137">
        <v>1</v>
      </c>
      <c r="I55" s="136">
        <v>850</v>
      </c>
    </row>
    <row r="56" spans="1:9" ht="15.75">
      <c r="A56" s="158">
        <v>46</v>
      </c>
      <c r="B56" s="136" t="s">
        <v>746</v>
      </c>
      <c r="C56" s="65">
        <v>2010</v>
      </c>
      <c r="D56" s="65" t="s">
        <v>12</v>
      </c>
      <c r="E56" s="137"/>
      <c r="F56" s="137">
        <v>2</v>
      </c>
      <c r="G56" s="137"/>
      <c r="H56" s="137">
        <v>2</v>
      </c>
      <c r="I56" s="136"/>
    </row>
    <row r="57" spans="1:9" ht="15.75">
      <c r="A57" s="136">
        <v>47</v>
      </c>
      <c r="B57" s="136" t="s">
        <v>1666</v>
      </c>
      <c r="C57" s="65">
        <v>2010</v>
      </c>
      <c r="D57" s="65" t="s">
        <v>12</v>
      </c>
      <c r="E57" s="137">
        <v>2500</v>
      </c>
      <c r="F57" s="137">
        <v>2</v>
      </c>
      <c r="G57" s="137">
        <v>5000</v>
      </c>
      <c r="H57" s="137">
        <v>2</v>
      </c>
      <c r="I57" s="136">
        <v>5000</v>
      </c>
    </row>
    <row r="58" spans="1:9" ht="15.75">
      <c r="A58" s="158">
        <v>48</v>
      </c>
      <c r="B58" s="136" t="s">
        <v>1667</v>
      </c>
      <c r="C58" s="65">
        <v>2010</v>
      </c>
      <c r="D58" s="65" t="s">
        <v>12</v>
      </c>
      <c r="E58" s="137">
        <v>3500</v>
      </c>
      <c r="F58" s="137">
        <v>2</v>
      </c>
      <c r="G58" s="137">
        <v>7000</v>
      </c>
      <c r="H58" s="137">
        <v>2</v>
      </c>
      <c r="I58" s="136">
        <v>7000</v>
      </c>
    </row>
    <row r="59" spans="1:9" ht="15.75">
      <c r="A59" s="136">
        <v>49</v>
      </c>
      <c r="B59" s="136" t="s">
        <v>1668</v>
      </c>
      <c r="C59" s="65">
        <v>2010</v>
      </c>
      <c r="D59" s="65" t="s">
        <v>12</v>
      </c>
      <c r="E59" s="137">
        <v>1333</v>
      </c>
      <c r="F59" s="137">
        <v>2</v>
      </c>
      <c r="G59" s="137">
        <v>2666</v>
      </c>
      <c r="H59" s="137">
        <v>2</v>
      </c>
      <c r="I59" s="136">
        <v>2666</v>
      </c>
    </row>
    <row r="60" spans="1:9" ht="15.75">
      <c r="A60" s="158">
        <v>50</v>
      </c>
      <c r="B60" s="136" t="s">
        <v>1669</v>
      </c>
      <c r="C60" s="65">
        <v>2010</v>
      </c>
      <c r="D60" s="65" t="s">
        <v>12</v>
      </c>
      <c r="E60" s="137">
        <v>800</v>
      </c>
      <c r="F60" s="137">
        <v>1</v>
      </c>
      <c r="G60" s="137">
        <v>800</v>
      </c>
      <c r="H60" s="137">
        <v>1</v>
      </c>
      <c r="I60" s="136">
        <v>800</v>
      </c>
    </row>
    <row r="61" spans="1:9" ht="15.75">
      <c r="A61" s="136">
        <v>51</v>
      </c>
      <c r="B61" s="136" t="s">
        <v>1670</v>
      </c>
      <c r="C61" s="65">
        <v>2010</v>
      </c>
      <c r="D61" s="65" t="s">
        <v>12</v>
      </c>
      <c r="E61" s="137"/>
      <c r="F61" s="137">
        <v>1</v>
      </c>
      <c r="G61" s="137"/>
      <c r="H61" s="137">
        <v>1</v>
      </c>
      <c r="I61" s="136"/>
    </row>
    <row r="62" spans="1:9" ht="15.75">
      <c r="A62" s="158">
        <v>52</v>
      </c>
      <c r="B62" s="136" t="s">
        <v>1671</v>
      </c>
      <c r="C62" s="65">
        <v>2010</v>
      </c>
      <c r="D62" s="65" t="s">
        <v>12</v>
      </c>
      <c r="E62" s="137">
        <v>2000</v>
      </c>
      <c r="F62" s="137">
        <v>1</v>
      </c>
      <c r="G62" s="137">
        <v>2000</v>
      </c>
      <c r="H62" s="137">
        <v>1</v>
      </c>
      <c r="I62" s="136">
        <v>2000</v>
      </c>
    </row>
    <row r="63" spans="1:9" ht="15.75">
      <c r="A63" s="136">
        <v>53</v>
      </c>
      <c r="B63" s="136" t="s">
        <v>1672</v>
      </c>
      <c r="C63" s="65">
        <v>2010</v>
      </c>
      <c r="D63" s="65" t="s">
        <v>12</v>
      </c>
      <c r="E63" s="137">
        <v>1500</v>
      </c>
      <c r="F63" s="137">
        <v>1</v>
      </c>
      <c r="G63" s="137">
        <v>1500</v>
      </c>
      <c r="H63" s="137">
        <v>1</v>
      </c>
      <c r="I63" s="136">
        <v>1500</v>
      </c>
    </row>
    <row r="64" spans="1:9" ht="15.75">
      <c r="A64" s="158">
        <v>54</v>
      </c>
      <c r="B64" s="136" t="s">
        <v>1673</v>
      </c>
      <c r="C64" s="65">
        <v>2010</v>
      </c>
      <c r="D64" s="65" t="s">
        <v>12</v>
      </c>
      <c r="E64" s="137">
        <v>1800</v>
      </c>
      <c r="F64" s="137">
        <v>4</v>
      </c>
      <c r="G64" s="137">
        <v>7200</v>
      </c>
      <c r="H64" s="137">
        <v>4</v>
      </c>
      <c r="I64" s="136">
        <v>7200</v>
      </c>
    </row>
    <row r="65" spans="1:9" ht="15.75">
      <c r="A65" s="136">
        <v>55</v>
      </c>
      <c r="B65" s="136" t="s">
        <v>1674</v>
      </c>
      <c r="C65" s="65">
        <v>2010</v>
      </c>
      <c r="D65" s="65" t="s">
        <v>12</v>
      </c>
      <c r="E65" s="137">
        <v>447</v>
      </c>
      <c r="F65" s="137">
        <v>57</v>
      </c>
      <c r="G65" s="137">
        <v>25500</v>
      </c>
      <c r="H65" s="137">
        <v>57</v>
      </c>
      <c r="I65" s="136">
        <v>25500</v>
      </c>
    </row>
    <row r="66" spans="1:9" ht="15.75">
      <c r="A66" s="158">
        <v>56</v>
      </c>
      <c r="B66" s="136" t="s">
        <v>1675</v>
      </c>
      <c r="C66" s="65">
        <v>2010</v>
      </c>
      <c r="D66" s="65" t="s">
        <v>12</v>
      </c>
      <c r="E66" s="137">
        <v>1300</v>
      </c>
      <c r="F66" s="137">
        <v>2</v>
      </c>
      <c r="G66" s="137">
        <v>2600</v>
      </c>
      <c r="H66" s="137">
        <v>2</v>
      </c>
      <c r="I66" s="136">
        <v>2600</v>
      </c>
    </row>
    <row r="67" spans="1:9" ht="15.75">
      <c r="A67" s="136">
        <v>57</v>
      </c>
      <c r="B67" s="136" t="s">
        <v>1676</v>
      </c>
      <c r="C67" s="65">
        <v>2010</v>
      </c>
      <c r="D67" s="65" t="s">
        <v>12</v>
      </c>
      <c r="E67" s="137"/>
      <c r="F67" s="137">
        <v>1</v>
      </c>
      <c r="G67" s="137"/>
      <c r="H67" s="137">
        <v>1</v>
      </c>
      <c r="I67" s="136"/>
    </row>
    <row r="68" spans="1:9" ht="15.75">
      <c r="A68" s="158">
        <v>58</v>
      </c>
      <c r="B68" s="136" t="s">
        <v>1666</v>
      </c>
      <c r="C68" s="65">
        <v>2010</v>
      </c>
      <c r="D68" s="65" t="s">
        <v>12</v>
      </c>
      <c r="E68" s="137">
        <v>970</v>
      </c>
      <c r="F68" s="137">
        <v>1</v>
      </c>
      <c r="G68" s="137">
        <v>970</v>
      </c>
      <c r="H68" s="137">
        <v>1</v>
      </c>
      <c r="I68" s="136">
        <v>970</v>
      </c>
    </row>
    <row r="69" spans="1:9" ht="15.75">
      <c r="A69" s="136">
        <v>59</v>
      </c>
      <c r="B69" s="136" t="s">
        <v>1677</v>
      </c>
      <c r="C69" s="65">
        <v>2010</v>
      </c>
      <c r="D69" s="65" t="s">
        <v>12</v>
      </c>
      <c r="E69" s="137"/>
      <c r="F69" s="137">
        <v>1</v>
      </c>
      <c r="G69" s="137"/>
      <c r="H69" s="137">
        <v>1</v>
      </c>
      <c r="I69" s="136"/>
    </row>
    <row r="70" spans="1:9" ht="15.75">
      <c r="A70" s="136">
        <v>60</v>
      </c>
      <c r="B70" s="136" t="s">
        <v>1678</v>
      </c>
      <c r="C70" s="65">
        <v>2010</v>
      </c>
      <c r="D70" s="65" t="s">
        <v>12</v>
      </c>
      <c r="E70" s="137"/>
      <c r="F70" s="137">
        <v>2</v>
      </c>
      <c r="G70" s="137"/>
      <c r="H70" s="137">
        <v>2</v>
      </c>
      <c r="I70" s="136"/>
    </row>
    <row r="71" spans="1:9" ht="15.75">
      <c r="A71" s="158">
        <v>61</v>
      </c>
      <c r="B71" s="136" t="s">
        <v>1679</v>
      </c>
      <c r="C71" s="65">
        <v>2010</v>
      </c>
      <c r="D71" s="65" t="s">
        <v>12</v>
      </c>
      <c r="E71" s="137">
        <v>1100</v>
      </c>
      <c r="F71" s="137">
        <v>1</v>
      </c>
      <c r="G71" s="137">
        <v>1100</v>
      </c>
      <c r="H71" s="137">
        <v>1</v>
      </c>
      <c r="I71" s="136">
        <v>1100</v>
      </c>
    </row>
    <row r="72" spans="1:9" ht="15.75">
      <c r="A72" s="136">
        <v>62</v>
      </c>
      <c r="B72" s="136" t="s">
        <v>1656</v>
      </c>
      <c r="C72" s="65">
        <v>2010</v>
      </c>
      <c r="D72" s="65" t="s">
        <v>12</v>
      </c>
      <c r="E72" s="137"/>
      <c r="F72" s="137">
        <v>2</v>
      </c>
      <c r="G72" s="137"/>
      <c r="H72" s="137">
        <v>2</v>
      </c>
      <c r="I72" s="136"/>
    </row>
    <row r="73" spans="1:9" ht="15.75">
      <c r="A73" s="158">
        <v>63</v>
      </c>
      <c r="B73" s="136" t="s">
        <v>1680</v>
      </c>
      <c r="C73" s="65">
        <v>2010</v>
      </c>
      <c r="D73" s="65" t="s">
        <v>12</v>
      </c>
      <c r="E73" s="137"/>
      <c r="F73" s="137">
        <v>1</v>
      </c>
      <c r="G73" s="137"/>
      <c r="H73" s="137">
        <v>1</v>
      </c>
      <c r="I73" s="136"/>
    </row>
    <row r="74" spans="1:9" ht="15.75">
      <c r="A74" s="136">
        <v>64</v>
      </c>
      <c r="B74" s="158" t="s">
        <v>1681</v>
      </c>
      <c r="C74" s="65">
        <v>2010</v>
      </c>
      <c r="D74" s="65" t="s">
        <v>12</v>
      </c>
      <c r="E74" s="159"/>
      <c r="F74" s="159">
        <v>1</v>
      </c>
      <c r="G74" s="137"/>
      <c r="H74" s="159">
        <v>1</v>
      </c>
      <c r="I74" s="136"/>
    </row>
    <row r="75" spans="1:9" ht="15.75">
      <c r="A75" s="158">
        <v>65</v>
      </c>
      <c r="B75" s="136" t="s">
        <v>1682</v>
      </c>
      <c r="C75" s="65">
        <v>2010</v>
      </c>
      <c r="D75" s="65" t="s">
        <v>1683</v>
      </c>
      <c r="E75" s="137"/>
      <c r="F75" s="137">
        <v>2</v>
      </c>
      <c r="G75" s="137"/>
      <c r="H75" s="137">
        <v>2</v>
      </c>
      <c r="I75" s="136"/>
    </row>
    <row r="76" spans="1:9" ht="15.75">
      <c r="A76" s="136">
        <v>66</v>
      </c>
      <c r="B76" s="136" t="s">
        <v>1684</v>
      </c>
      <c r="C76" s="65">
        <v>2010</v>
      </c>
      <c r="D76" s="65" t="s">
        <v>12</v>
      </c>
      <c r="E76" s="137">
        <v>800</v>
      </c>
      <c r="F76" s="137">
        <v>2</v>
      </c>
      <c r="G76" s="137">
        <v>1600</v>
      </c>
      <c r="H76" s="137">
        <v>2</v>
      </c>
      <c r="I76" s="136">
        <v>1600</v>
      </c>
    </row>
    <row r="77" spans="1:9" ht="15.75">
      <c r="A77" s="158">
        <v>67</v>
      </c>
      <c r="B77" s="136" t="s">
        <v>861</v>
      </c>
      <c r="C77" s="65">
        <v>2010</v>
      </c>
      <c r="D77" s="65" t="s">
        <v>12</v>
      </c>
      <c r="E77" s="137">
        <v>900</v>
      </c>
      <c r="F77" s="137">
        <v>5</v>
      </c>
      <c r="G77" s="137">
        <v>4500</v>
      </c>
      <c r="H77" s="137">
        <v>5</v>
      </c>
      <c r="I77" s="136">
        <v>4500</v>
      </c>
    </row>
    <row r="78" spans="1:9" ht="15.75">
      <c r="A78" s="136">
        <v>68</v>
      </c>
      <c r="B78" s="136" t="s">
        <v>1685</v>
      </c>
      <c r="C78" s="65">
        <v>2010</v>
      </c>
      <c r="D78" s="65" t="s">
        <v>12</v>
      </c>
      <c r="E78" s="137"/>
      <c r="F78" s="137">
        <v>2</v>
      </c>
      <c r="G78" s="137"/>
      <c r="H78" s="137">
        <v>2</v>
      </c>
      <c r="I78" s="136"/>
    </row>
    <row r="79" spans="1:9" ht="15.75">
      <c r="A79" s="136">
        <v>69</v>
      </c>
      <c r="B79" s="136" t="s">
        <v>1686</v>
      </c>
      <c r="C79" s="65">
        <v>2010</v>
      </c>
      <c r="D79" s="65" t="s">
        <v>12</v>
      </c>
      <c r="E79" s="137"/>
      <c r="F79" s="137">
        <v>2</v>
      </c>
      <c r="G79" s="137"/>
      <c r="H79" s="137">
        <v>2</v>
      </c>
      <c r="I79" s="136"/>
    </row>
    <row r="80" spans="1:9" ht="15.75">
      <c r="A80" s="158">
        <v>70</v>
      </c>
      <c r="B80" s="136" t="s">
        <v>906</v>
      </c>
      <c r="C80" s="65">
        <v>2010</v>
      </c>
      <c r="D80" s="65" t="s">
        <v>12</v>
      </c>
      <c r="E80" s="137">
        <v>1600</v>
      </c>
      <c r="F80" s="137">
        <v>1</v>
      </c>
      <c r="G80" s="137">
        <v>1600</v>
      </c>
      <c r="H80" s="137">
        <v>1</v>
      </c>
      <c r="I80" s="136">
        <v>1600</v>
      </c>
    </row>
    <row r="81" spans="1:9" ht="15.75">
      <c r="A81" s="136">
        <v>71</v>
      </c>
      <c r="B81" s="136" t="s">
        <v>1687</v>
      </c>
      <c r="C81" s="65">
        <v>2010</v>
      </c>
      <c r="D81" s="65" t="s">
        <v>12</v>
      </c>
      <c r="E81" s="137"/>
      <c r="F81" s="137">
        <v>2</v>
      </c>
      <c r="G81" s="137"/>
      <c r="H81" s="137">
        <v>2</v>
      </c>
      <c r="I81" s="136"/>
    </row>
    <row r="82" spans="1:9" ht="15.75">
      <c r="A82" s="158">
        <v>72</v>
      </c>
      <c r="B82" s="136" t="s">
        <v>1688</v>
      </c>
      <c r="C82" s="65">
        <v>2010</v>
      </c>
      <c r="D82" s="65" t="s">
        <v>12</v>
      </c>
      <c r="E82" s="137">
        <v>4500</v>
      </c>
      <c r="F82" s="137">
        <v>1</v>
      </c>
      <c r="G82" s="137">
        <v>4500</v>
      </c>
      <c r="H82" s="137">
        <v>1</v>
      </c>
      <c r="I82" s="136">
        <v>4500</v>
      </c>
    </row>
    <row r="83" spans="1:9" ht="15.75">
      <c r="A83" s="136">
        <v>73</v>
      </c>
      <c r="B83" s="136" t="s">
        <v>1689</v>
      </c>
      <c r="C83" s="65">
        <v>2010</v>
      </c>
      <c r="D83" s="65" t="s">
        <v>12</v>
      </c>
      <c r="E83" s="137">
        <v>1100</v>
      </c>
      <c r="F83" s="137">
        <v>2</v>
      </c>
      <c r="G83" s="137">
        <v>2200</v>
      </c>
      <c r="H83" s="137">
        <v>2</v>
      </c>
      <c r="I83" s="136">
        <v>2200</v>
      </c>
    </row>
    <row r="84" spans="1:9" ht="15.75">
      <c r="A84" s="158">
        <v>74</v>
      </c>
      <c r="B84" s="136" t="s">
        <v>1690</v>
      </c>
      <c r="C84" s="65">
        <v>2013</v>
      </c>
      <c r="D84" s="65" t="s">
        <v>12</v>
      </c>
      <c r="E84" s="137">
        <v>16000</v>
      </c>
      <c r="F84" s="137">
        <v>1</v>
      </c>
      <c r="G84" s="137">
        <v>16000</v>
      </c>
      <c r="H84" s="137">
        <v>1</v>
      </c>
      <c r="I84" s="136">
        <v>16000</v>
      </c>
    </row>
    <row r="85" spans="1:9" ht="15.75">
      <c r="A85" s="136">
        <v>75</v>
      </c>
      <c r="B85" s="136" t="s">
        <v>1691</v>
      </c>
      <c r="C85" s="65">
        <v>2013</v>
      </c>
      <c r="D85" s="65" t="s">
        <v>12</v>
      </c>
      <c r="E85" s="137">
        <v>26000</v>
      </c>
      <c r="F85" s="137">
        <v>1</v>
      </c>
      <c r="G85" s="137">
        <v>26000</v>
      </c>
      <c r="H85" s="137">
        <v>1</v>
      </c>
      <c r="I85" s="136">
        <v>26000</v>
      </c>
    </row>
    <row r="86" spans="1:9" ht="15.75">
      <c r="A86" s="158">
        <v>76</v>
      </c>
      <c r="B86" s="136" t="s">
        <v>1452</v>
      </c>
      <c r="C86" s="65">
        <v>2013</v>
      </c>
      <c r="D86" s="65" t="s">
        <v>12</v>
      </c>
      <c r="E86" s="137">
        <v>1100</v>
      </c>
      <c r="F86" s="137">
        <v>6</v>
      </c>
      <c r="G86" s="137">
        <v>6600</v>
      </c>
      <c r="H86" s="137">
        <v>6</v>
      </c>
      <c r="I86" s="136">
        <v>6600</v>
      </c>
    </row>
    <row r="87" spans="1:9" ht="15.75">
      <c r="A87" s="136">
        <v>77</v>
      </c>
      <c r="B87" s="136" t="s">
        <v>1692</v>
      </c>
      <c r="C87" s="65">
        <v>2013</v>
      </c>
      <c r="D87" s="65" t="s">
        <v>12</v>
      </c>
      <c r="E87" s="137">
        <v>2000</v>
      </c>
      <c r="F87" s="137">
        <v>1</v>
      </c>
      <c r="G87" s="137">
        <v>2000</v>
      </c>
      <c r="H87" s="137">
        <v>1</v>
      </c>
      <c r="I87" s="136">
        <v>2000</v>
      </c>
    </row>
    <row r="88" spans="1:9" ht="15.75">
      <c r="A88" s="158">
        <v>78</v>
      </c>
      <c r="B88" s="136" t="s">
        <v>1693</v>
      </c>
      <c r="C88" s="65">
        <v>2013</v>
      </c>
      <c r="D88" s="65" t="s">
        <v>12</v>
      </c>
      <c r="E88" s="137">
        <v>2500</v>
      </c>
      <c r="F88" s="137">
        <v>1</v>
      </c>
      <c r="G88" s="137">
        <v>2500</v>
      </c>
      <c r="H88" s="137">
        <v>1</v>
      </c>
      <c r="I88" s="136">
        <v>2500</v>
      </c>
    </row>
    <row r="89" spans="1:9" ht="15.75">
      <c r="A89" s="136">
        <v>79</v>
      </c>
      <c r="B89" s="136" t="s">
        <v>1694</v>
      </c>
      <c r="C89" s="65">
        <v>2013</v>
      </c>
      <c r="D89" s="65" t="s">
        <v>12</v>
      </c>
      <c r="E89" s="137">
        <v>4000</v>
      </c>
      <c r="F89" s="137">
        <v>1</v>
      </c>
      <c r="G89" s="137">
        <v>4000</v>
      </c>
      <c r="H89" s="137">
        <v>1</v>
      </c>
      <c r="I89" s="136">
        <v>4000</v>
      </c>
    </row>
    <row r="90" spans="1:9" ht="15.75">
      <c r="A90" s="136">
        <v>80</v>
      </c>
      <c r="B90" s="136" t="s">
        <v>1695</v>
      </c>
      <c r="C90" s="65">
        <v>2013</v>
      </c>
      <c r="D90" s="65" t="s">
        <v>12</v>
      </c>
      <c r="E90" s="137">
        <v>3100</v>
      </c>
      <c r="F90" s="137">
        <v>1</v>
      </c>
      <c r="G90" s="137">
        <v>3100</v>
      </c>
      <c r="H90" s="137">
        <v>1</v>
      </c>
      <c r="I90" s="136">
        <v>3100</v>
      </c>
    </row>
    <row r="91" spans="1:9" ht="15.75">
      <c r="A91" s="158">
        <v>81</v>
      </c>
      <c r="B91" s="136" t="s">
        <v>1696</v>
      </c>
      <c r="C91" s="65">
        <v>2013</v>
      </c>
      <c r="D91" s="65" t="s">
        <v>12</v>
      </c>
      <c r="E91" s="137">
        <v>4000</v>
      </c>
      <c r="F91" s="137">
        <v>1</v>
      </c>
      <c r="G91" s="137">
        <v>4000</v>
      </c>
      <c r="H91" s="137">
        <v>1</v>
      </c>
      <c r="I91" s="136">
        <v>4000</v>
      </c>
    </row>
    <row r="92" spans="1:9" ht="15.75">
      <c r="A92" s="136">
        <v>82</v>
      </c>
      <c r="B92" s="136" t="s">
        <v>1697</v>
      </c>
      <c r="C92" s="65">
        <v>2014</v>
      </c>
      <c r="D92" s="65" t="s">
        <v>12</v>
      </c>
      <c r="E92" s="137">
        <v>4334</v>
      </c>
      <c r="F92" s="137">
        <v>27</v>
      </c>
      <c r="G92" s="137">
        <v>117018</v>
      </c>
      <c r="H92" s="137">
        <v>27</v>
      </c>
      <c r="I92" s="136">
        <v>117018</v>
      </c>
    </row>
    <row r="93" spans="1:9" ht="15.75">
      <c r="A93" s="158">
        <v>83</v>
      </c>
      <c r="B93" s="136" t="s">
        <v>1698</v>
      </c>
      <c r="C93" s="65">
        <v>2014</v>
      </c>
      <c r="D93" s="65" t="s">
        <v>12</v>
      </c>
      <c r="E93" s="137">
        <v>13500</v>
      </c>
      <c r="F93" s="137">
        <v>52</v>
      </c>
      <c r="G93" s="137">
        <v>702000</v>
      </c>
      <c r="H93" s="137">
        <v>52</v>
      </c>
      <c r="I93" s="136">
        <v>702000</v>
      </c>
    </row>
    <row r="94" spans="1:9" ht="15.75">
      <c r="A94" s="136">
        <v>84</v>
      </c>
      <c r="B94" s="136" t="s">
        <v>1699</v>
      </c>
      <c r="C94" s="65">
        <v>2014</v>
      </c>
      <c r="D94" s="65" t="s">
        <v>12</v>
      </c>
      <c r="E94" s="137">
        <v>2000</v>
      </c>
      <c r="F94" s="137">
        <v>4</v>
      </c>
      <c r="G94" s="137">
        <v>8000</v>
      </c>
      <c r="H94" s="137">
        <v>4</v>
      </c>
      <c r="I94" s="136">
        <v>8000</v>
      </c>
    </row>
    <row r="95" spans="1:9" ht="31.5">
      <c r="A95" s="136">
        <v>85</v>
      </c>
      <c r="B95" s="161" t="s">
        <v>1700</v>
      </c>
      <c r="C95" s="33">
        <v>2014</v>
      </c>
      <c r="D95" s="65" t="s">
        <v>12</v>
      </c>
      <c r="E95" s="34">
        <v>1500</v>
      </c>
      <c r="F95" s="34">
        <v>1</v>
      </c>
      <c r="G95" s="34">
        <v>1500</v>
      </c>
      <c r="H95" s="34">
        <v>1</v>
      </c>
      <c r="I95" s="34">
        <v>1500</v>
      </c>
    </row>
    <row r="96" spans="1:9" ht="15.75">
      <c r="A96" s="158">
        <v>86</v>
      </c>
      <c r="B96" s="136" t="s">
        <v>1701</v>
      </c>
      <c r="C96" s="65">
        <v>2014</v>
      </c>
      <c r="D96" s="65" t="s">
        <v>12</v>
      </c>
      <c r="E96" s="137">
        <v>41000</v>
      </c>
      <c r="F96" s="137">
        <v>1</v>
      </c>
      <c r="G96" s="137">
        <v>41000</v>
      </c>
      <c r="H96" s="137">
        <v>1</v>
      </c>
      <c r="I96" s="136">
        <v>41000</v>
      </c>
    </row>
    <row r="97" spans="1:9" ht="15.75">
      <c r="A97" s="136">
        <v>87</v>
      </c>
      <c r="B97" s="136" t="s">
        <v>1702</v>
      </c>
      <c r="C97" s="65">
        <v>2014</v>
      </c>
      <c r="D97" s="65" t="s">
        <v>12</v>
      </c>
      <c r="E97" s="137">
        <v>900</v>
      </c>
      <c r="F97" s="137">
        <v>2</v>
      </c>
      <c r="G97" s="137">
        <v>1800</v>
      </c>
      <c r="H97" s="137">
        <v>2</v>
      </c>
      <c r="I97" s="136">
        <v>1800</v>
      </c>
    </row>
    <row r="98" spans="1:9" ht="15.75">
      <c r="A98" s="158">
        <v>88</v>
      </c>
      <c r="B98" s="136" t="s">
        <v>1678</v>
      </c>
      <c r="C98" s="65">
        <v>2014</v>
      </c>
      <c r="D98" s="65" t="s">
        <v>12</v>
      </c>
      <c r="E98" s="137">
        <v>29000</v>
      </c>
      <c r="F98" s="137">
        <v>1</v>
      </c>
      <c r="G98" s="137">
        <v>29000</v>
      </c>
      <c r="H98" s="137">
        <v>1</v>
      </c>
      <c r="I98" s="136">
        <v>29000</v>
      </c>
    </row>
    <row r="99" spans="1:9" ht="15.75">
      <c r="A99" s="136">
        <v>89</v>
      </c>
      <c r="B99" s="136" t="s">
        <v>1703</v>
      </c>
      <c r="C99" s="65">
        <v>2014</v>
      </c>
      <c r="D99" s="65" t="s">
        <v>12</v>
      </c>
      <c r="E99" s="137">
        <v>30000</v>
      </c>
      <c r="F99" s="137">
        <v>1</v>
      </c>
      <c r="G99" s="137">
        <v>30000</v>
      </c>
      <c r="H99" s="137">
        <v>1</v>
      </c>
      <c r="I99" s="136">
        <v>30000</v>
      </c>
    </row>
    <row r="100" spans="1:9" ht="15.75">
      <c r="A100" s="158">
        <v>90</v>
      </c>
      <c r="B100" s="136" t="s">
        <v>1664</v>
      </c>
      <c r="C100" s="65">
        <v>2014</v>
      </c>
      <c r="D100" s="65" t="s">
        <v>12</v>
      </c>
      <c r="E100" s="137">
        <v>920</v>
      </c>
      <c r="F100" s="137">
        <v>1</v>
      </c>
      <c r="G100" s="137">
        <v>920</v>
      </c>
      <c r="H100" s="137">
        <v>1</v>
      </c>
      <c r="I100" s="136">
        <v>920</v>
      </c>
    </row>
    <row r="101" spans="1:9" ht="15.75">
      <c r="A101" s="136">
        <v>91</v>
      </c>
      <c r="B101" s="136" t="s">
        <v>1704</v>
      </c>
      <c r="C101" s="65">
        <v>2014</v>
      </c>
      <c r="D101" s="65" t="s">
        <v>12</v>
      </c>
      <c r="E101" s="137"/>
      <c r="F101" s="137">
        <v>31</v>
      </c>
      <c r="G101" s="137"/>
      <c r="H101" s="137">
        <v>31</v>
      </c>
      <c r="I101" s="136"/>
    </row>
    <row r="102" spans="1:9" ht="15.75">
      <c r="A102" s="158">
        <v>92</v>
      </c>
      <c r="B102" s="136" t="s">
        <v>1705</v>
      </c>
      <c r="C102" s="65">
        <v>2015</v>
      </c>
      <c r="D102" s="65" t="s">
        <v>12</v>
      </c>
      <c r="E102" s="137">
        <v>10834</v>
      </c>
      <c r="F102" s="137">
        <v>6</v>
      </c>
      <c r="G102" s="137">
        <v>65000</v>
      </c>
      <c r="H102" s="137">
        <v>6</v>
      </c>
      <c r="I102" s="136">
        <v>65000</v>
      </c>
    </row>
    <row r="103" spans="1:9" ht="15.75">
      <c r="A103" s="136">
        <v>93</v>
      </c>
      <c r="B103" s="136" t="s">
        <v>153</v>
      </c>
      <c r="C103" s="65">
        <v>2015</v>
      </c>
      <c r="D103" s="65" t="s">
        <v>12</v>
      </c>
      <c r="E103" s="137">
        <v>191000</v>
      </c>
      <c r="F103" s="137">
        <v>1</v>
      </c>
      <c r="G103" s="137">
        <v>191000</v>
      </c>
      <c r="H103" s="137">
        <v>1</v>
      </c>
      <c r="I103" s="136">
        <v>191000</v>
      </c>
    </row>
    <row r="104" spans="1:9" ht="15.75">
      <c r="A104" s="158">
        <v>94</v>
      </c>
      <c r="B104" s="136" t="s">
        <v>1706</v>
      </c>
      <c r="C104" s="65">
        <v>2015</v>
      </c>
      <c r="D104" s="65" t="s">
        <v>12</v>
      </c>
      <c r="E104" s="137">
        <v>85000</v>
      </c>
      <c r="F104" s="137">
        <v>1</v>
      </c>
      <c r="G104" s="137">
        <v>85000</v>
      </c>
      <c r="H104" s="137">
        <v>1</v>
      </c>
      <c r="I104" s="136">
        <v>85000</v>
      </c>
    </row>
    <row r="105" spans="1:9" ht="15.75">
      <c r="A105" s="136">
        <v>95</v>
      </c>
      <c r="B105" s="136" t="s">
        <v>1707</v>
      </c>
      <c r="C105" s="65">
        <v>2015</v>
      </c>
      <c r="D105" s="65" t="s">
        <v>12</v>
      </c>
      <c r="E105" s="137">
        <v>45000</v>
      </c>
      <c r="F105" s="137">
        <v>1</v>
      </c>
      <c r="G105" s="137">
        <v>45000</v>
      </c>
      <c r="H105" s="137">
        <v>1</v>
      </c>
      <c r="I105" s="136">
        <v>45000</v>
      </c>
    </row>
    <row r="106" spans="1:9" ht="15.75">
      <c r="A106" s="158">
        <v>96</v>
      </c>
      <c r="B106" s="136" t="s">
        <v>1708</v>
      </c>
      <c r="C106" s="65">
        <v>2015</v>
      </c>
      <c r="D106" s="65" t="s">
        <v>12</v>
      </c>
      <c r="E106" s="137">
        <v>1475</v>
      </c>
      <c r="F106" s="137">
        <v>12</v>
      </c>
      <c r="G106" s="137">
        <v>17700</v>
      </c>
      <c r="H106" s="137">
        <v>12</v>
      </c>
      <c r="I106" s="136">
        <v>17700</v>
      </c>
    </row>
    <row r="107" spans="1:9" ht="15.75">
      <c r="A107" s="136">
        <v>97</v>
      </c>
      <c r="B107" s="136" t="s">
        <v>1709</v>
      </c>
      <c r="C107" s="65">
        <v>2015</v>
      </c>
      <c r="D107" s="65" t="s">
        <v>12</v>
      </c>
      <c r="E107" s="137">
        <v>17000</v>
      </c>
      <c r="F107" s="137">
        <v>1</v>
      </c>
      <c r="G107" s="137">
        <v>17000</v>
      </c>
      <c r="H107" s="137">
        <v>1</v>
      </c>
      <c r="I107" s="136">
        <v>17000</v>
      </c>
    </row>
    <row r="108" spans="1:9" ht="15.75">
      <c r="A108" s="158">
        <v>98</v>
      </c>
      <c r="B108" s="136" t="s">
        <v>176</v>
      </c>
      <c r="C108" s="65">
        <v>2015</v>
      </c>
      <c r="D108" s="65" t="s">
        <v>12</v>
      </c>
      <c r="E108" s="137">
        <v>16000</v>
      </c>
      <c r="F108" s="137">
        <v>4</v>
      </c>
      <c r="G108" s="137">
        <v>64000</v>
      </c>
      <c r="H108" s="137">
        <v>4</v>
      </c>
      <c r="I108" s="136">
        <v>64000</v>
      </c>
    </row>
    <row r="109" spans="1:9" ht="15.75">
      <c r="A109" s="136">
        <v>99</v>
      </c>
      <c r="B109" s="136" t="s">
        <v>1664</v>
      </c>
      <c r="C109" s="65">
        <v>2015</v>
      </c>
      <c r="D109" s="65" t="s">
        <v>12</v>
      </c>
      <c r="E109" s="137">
        <v>1300</v>
      </c>
      <c r="F109" s="137">
        <v>2</v>
      </c>
      <c r="G109" s="137">
        <v>2600</v>
      </c>
      <c r="H109" s="137">
        <v>2</v>
      </c>
      <c r="I109" s="136">
        <v>2600</v>
      </c>
    </row>
    <row r="110" spans="1:9" ht="15.75">
      <c r="A110" s="158">
        <v>100</v>
      </c>
      <c r="B110" s="136" t="s">
        <v>1710</v>
      </c>
      <c r="C110" s="65">
        <v>2015</v>
      </c>
      <c r="D110" s="65" t="s">
        <v>12</v>
      </c>
      <c r="E110" s="137">
        <v>9000</v>
      </c>
      <c r="F110" s="137">
        <v>1</v>
      </c>
      <c r="G110" s="137">
        <v>9000</v>
      </c>
      <c r="H110" s="137">
        <v>1</v>
      </c>
      <c r="I110" s="136">
        <v>9000</v>
      </c>
    </row>
    <row r="111" spans="1:9" ht="15.75">
      <c r="A111" s="136">
        <v>101</v>
      </c>
      <c r="B111" s="136" t="s">
        <v>1220</v>
      </c>
      <c r="C111" s="65">
        <v>2015</v>
      </c>
      <c r="D111" s="65" t="s">
        <v>12</v>
      </c>
      <c r="E111" s="137">
        <v>2500</v>
      </c>
      <c r="F111" s="137">
        <v>6</v>
      </c>
      <c r="G111" s="137">
        <v>15000</v>
      </c>
      <c r="H111" s="137">
        <v>6</v>
      </c>
      <c r="I111" s="136">
        <v>15000</v>
      </c>
    </row>
    <row r="112" spans="1:9" ht="15.75">
      <c r="A112" s="158">
        <v>102</v>
      </c>
      <c r="B112" s="162" t="s">
        <v>1711</v>
      </c>
      <c r="C112" s="65">
        <v>2015</v>
      </c>
      <c r="D112" s="65" t="s">
        <v>12</v>
      </c>
      <c r="E112" s="137">
        <v>450</v>
      </c>
      <c r="F112" s="137">
        <v>154</v>
      </c>
      <c r="G112" s="137">
        <v>70000</v>
      </c>
      <c r="H112" s="137">
        <v>154</v>
      </c>
      <c r="I112" s="136">
        <v>70000</v>
      </c>
    </row>
    <row r="113" spans="1:9" ht="15.75">
      <c r="A113" s="136">
        <v>103</v>
      </c>
      <c r="B113" s="162" t="s">
        <v>1664</v>
      </c>
      <c r="C113" s="65">
        <v>2015</v>
      </c>
      <c r="D113" s="65" t="s">
        <v>12</v>
      </c>
      <c r="E113" s="137">
        <v>680</v>
      </c>
      <c r="F113" s="137">
        <v>3</v>
      </c>
      <c r="G113" s="137">
        <v>2040</v>
      </c>
      <c r="H113" s="137">
        <v>3</v>
      </c>
      <c r="I113" s="136">
        <v>2040</v>
      </c>
    </row>
    <row r="114" spans="1:9" ht="15.75">
      <c r="A114" s="158">
        <v>104</v>
      </c>
      <c r="B114" s="162" t="s">
        <v>1712</v>
      </c>
      <c r="C114" s="65">
        <v>2015</v>
      </c>
      <c r="D114" s="65" t="s">
        <v>12</v>
      </c>
      <c r="E114" s="137">
        <v>900</v>
      </c>
      <c r="F114" s="137">
        <v>7</v>
      </c>
      <c r="G114" s="137">
        <v>6300</v>
      </c>
      <c r="H114" s="137">
        <v>7</v>
      </c>
      <c r="I114" s="136">
        <v>6300</v>
      </c>
    </row>
    <row r="115" spans="1:9" ht="15.75">
      <c r="A115" s="136">
        <v>105</v>
      </c>
      <c r="B115" s="162" t="s">
        <v>1675</v>
      </c>
      <c r="C115" s="65">
        <v>2015</v>
      </c>
      <c r="D115" s="65" t="s">
        <v>12</v>
      </c>
      <c r="E115" s="137">
        <v>850</v>
      </c>
      <c r="F115" s="137">
        <v>4</v>
      </c>
      <c r="G115" s="137">
        <v>3400</v>
      </c>
      <c r="H115" s="137">
        <v>4</v>
      </c>
      <c r="I115" s="136">
        <v>3400</v>
      </c>
    </row>
    <row r="116" spans="1:9" ht="15.75">
      <c r="A116" s="158">
        <v>106</v>
      </c>
      <c r="B116" s="162" t="s">
        <v>1713</v>
      </c>
      <c r="C116" s="65">
        <v>2015</v>
      </c>
      <c r="D116" s="65" t="s">
        <v>12</v>
      </c>
      <c r="E116" s="137">
        <v>2500</v>
      </c>
      <c r="F116" s="137">
        <v>2</v>
      </c>
      <c r="G116" s="137">
        <v>5000</v>
      </c>
      <c r="H116" s="137">
        <v>2</v>
      </c>
      <c r="I116" s="136">
        <v>5000</v>
      </c>
    </row>
    <row r="117" spans="1:9" ht="15.75">
      <c r="A117" s="136">
        <v>107</v>
      </c>
      <c r="B117" s="162" t="s">
        <v>1714</v>
      </c>
      <c r="C117" s="65">
        <v>2015</v>
      </c>
      <c r="D117" s="65" t="s">
        <v>12</v>
      </c>
      <c r="E117" s="137">
        <v>4500</v>
      </c>
      <c r="F117" s="137">
        <v>3</v>
      </c>
      <c r="G117" s="137">
        <v>13500</v>
      </c>
      <c r="H117" s="137">
        <v>3</v>
      </c>
      <c r="I117" s="136">
        <v>13500</v>
      </c>
    </row>
    <row r="118" spans="1:9" ht="15.75">
      <c r="A118" s="158">
        <v>108</v>
      </c>
      <c r="B118" s="162" t="s">
        <v>1715</v>
      </c>
      <c r="C118" s="65">
        <v>2015</v>
      </c>
      <c r="D118" s="65" t="s">
        <v>1716</v>
      </c>
      <c r="E118" s="137">
        <v>4000</v>
      </c>
      <c r="F118" s="137">
        <v>3</v>
      </c>
      <c r="G118" s="137">
        <v>12000</v>
      </c>
      <c r="H118" s="137">
        <v>3</v>
      </c>
      <c r="I118" s="136">
        <v>12000</v>
      </c>
    </row>
    <row r="119" spans="1:9" ht="15.75">
      <c r="A119" s="136">
        <v>109</v>
      </c>
      <c r="B119" s="162" t="s">
        <v>1717</v>
      </c>
      <c r="C119" s="65">
        <v>2015</v>
      </c>
      <c r="D119" s="65" t="s">
        <v>1716</v>
      </c>
      <c r="E119" s="137">
        <v>2500</v>
      </c>
      <c r="F119" s="137">
        <v>4</v>
      </c>
      <c r="G119" s="137">
        <v>10000</v>
      </c>
      <c r="H119" s="137">
        <v>4</v>
      </c>
      <c r="I119" s="136">
        <v>10000</v>
      </c>
    </row>
    <row r="120" spans="1:9" ht="15.75">
      <c r="A120" s="158">
        <v>110</v>
      </c>
      <c r="B120" s="162" t="s">
        <v>1718</v>
      </c>
      <c r="C120" s="65">
        <v>2015</v>
      </c>
      <c r="D120" s="65" t="s">
        <v>1716</v>
      </c>
      <c r="E120" s="137">
        <v>4000</v>
      </c>
      <c r="F120" s="137">
        <v>3</v>
      </c>
      <c r="G120" s="137">
        <v>12000</v>
      </c>
      <c r="H120" s="137">
        <v>3</v>
      </c>
      <c r="I120" s="136">
        <v>12000</v>
      </c>
    </row>
    <row r="121" spans="1:9" ht="15.75">
      <c r="A121" s="136">
        <v>111</v>
      </c>
      <c r="B121" s="162" t="s">
        <v>1719</v>
      </c>
      <c r="C121" s="65">
        <v>2015</v>
      </c>
      <c r="D121" s="65" t="s">
        <v>1716</v>
      </c>
      <c r="E121" s="137">
        <v>3500</v>
      </c>
      <c r="F121" s="137">
        <v>5</v>
      </c>
      <c r="G121" s="137">
        <v>17500</v>
      </c>
      <c r="H121" s="137">
        <v>5</v>
      </c>
      <c r="I121" s="136">
        <v>17500</v>
      </c>
    </row>
    <row r="122" spans="1:9" ht="15.75">
      <c r="A122" s="158">
        <v>112</v>
      </c>
      <c r="B122" s="162" t="s">
        <v>1720</v>
      </c>
      <c r="C122" s="65">
        <v>2015</v>
      </c>
      <c r="D122" s="65" t="s">
        <v>12</v>
      </c>
      <c r="E122" s="137">
        <v>12000</v>
      </c>
      <c r="F122" s="137">
        <v>4</v>
      </c>
      <c r="G122" s="137">
        <v>48000</v>
      </c>
      <c r="H122" s="137">
        <v>4</v>
      </c>
      <c r="I122" s="136">
        <v>48000</v>
      </c>
    </row>
    <row r="123" spans="1:9" ht="15.75">
      <c r="A123" s="136">
        <v>113</v>
      </c>
      <c r="B123" s="162" t="s">
        <v>1721</v>
      </c>
      <c r="C123" s="65">
        <v>2015</v>
      </c>
      <c r="D123" s="65" t="s">
        <v>12</v>
      </c>
      <c r="E123" s="137">
        <v>2200</v>
      </c>
      <c r="F123" s="137">
        <v>1</v>
      </c>
      <c r="G123" s="137">
        <v>2200</v>
      </c>
      <c r="H123" s="137">
        <v>1</v>
      </c>
      <c r="I123" s="136">
        <v>2200</v>
      </c>
    </row>
    <row r="124" spans="1:9" ht="15.75">
      <c r="A124" s="158">
        <v>114</v>
      </c>
      <c r="B124" s="162" t="s">
        <v>1722</v>
      </c>
      <c r="C124" s="65">
        <v>2015</v>
      </c>
      <c r="D124" s="65" t="s">
        <v>12</v>
      </c>
      <c r="E124" s="137">
        <v>3800</v>
      </c>
      <c r="F124" s="137">
        <v>1</v>
      </c>
      <c r="G124" s="137">
        <v>3800</v>
      </c>
      <c r="H124" s="137">
        <v>1</v>
      </c>
      <c r="I124" s="136">
        <v>3800</v>
      </c>
    </row>
    <row r="125" spans="1:9" ht="15.75">
      <c r="A125" s="136">
        <v>115</v>
      </c>
      <c r="B125" s="162" t="s">
        <v>1723</v>
      </c>
      <c r="C125" s="65">
        <v>2015</v>
      </c>
      <c r="D125" s="65" t="s">
        <v>12</v>
      </c>
      <c r="E125" s="137">
        <v>1200</v>
      </c>
      <c r="F125" s="137">
        <v>1</v>
      </c>
      <c r="G125" s="137">
        <v>1200</v>
      </c>
      <c r="H125" s="137">
        <v>1</v>
      </c>
      <c r="I125" s="136">
        <v>1200</v>
      </c>
    </row>
    <row r="126" spans="1:9" ht="15.75">
      <c r="A126" s="136">
        <v>116</v>
      </c>
      <c r="B126" s="162" t="s">
        <v>1724</v>
      </c>
      <c r="C126" s="65">
        <v>2015</v>
      </c>
      <c r="D126" s="65" t="s">
        <v>12</v>
      </c>
      <c r="E126" s="137">
        <v>1200</v>
      </c>
      <c r="F126" s="137">
        <v>1</v>
      </c>
      <c r="G126" s="137">
        <v>1200</v>
      </c>
      <c r="H126" s="137">
        <v>1</v>
      </c>
      <c r="I126" s="136">
        <v>1200</v>
      </c>
    </row>
    <row r="127" spans="1:9" ht="15.75">
      <c r="A127" s="136">
        <v>117</v>
      </c>
      <c r="B127" s="162" t="s">
        <v>1725</v>
      </c>
      <c r="C127" s="65">
        <v>2015</v>
      </c>
      <c r="D127" s="65" t="s">
        <v>12</v>
      </c>
      <c r="E127" s="137">
        <v>900</v>
      </c>
      <c r="F127" s="137">
        <v>1</v>
      </c>
      <c r="G127" s="137">
        <v>900</v>
      </c>
      <c r="H127" s="137">
        <v>1</v>
      </c>
      <c r="I127" s="136">
        <v>900</v>
      </c>
    </row>
    <row r="128" spans="1:9" ht="15.75">
      <c r="A128" s="136">
        <v>118</v>
      </c>
      <c r="B128" s="162" t="s">
        <v>1726</v>
      </c>
      <c r="C128" s="65">
        <v>2015</v>
      </c>
      <c r="D128" s="65" t="s">
        <v>12</v>
      </c>
      <c r="E128" s="137">
        <v>2200</v>
      </c>
      <c r="F128" s="137">
        <v>1</v>
      </c>
      <c r="G128" s="137">
        <v>2200</v>
      </c>
      <c r="H128" s="137">
        <v>1</v>
      </c>
      <c r="I128" s="136">
        <v>2200</v>
      </c>
    </row>
    <row r="129" spans="1:9" ht="15.75">
      <c r="A129" s="136">
        <v>119</v>
      </c>
      <c r="B129" s="162" t="s">
        <v>1727</v>
      </c>
      <c r="C129" s="65">
        <v>2015</v>
      </c>
      <c r="D129" s="65" t="s">
        <v>363</v>
      </c>
      <c r="E129" s="137">
        <v>450</v>
      </c>
      <c r="F129" s="137">
        <v>50</v>
      </c>
      <c r="G129" s="137">
        <v>22500</v>
      </c>
      <c r="H129" s="137">
        <v>50</v>
      </c>
      <c r="I129" s="136">
        <v>22500</v>
      </c>
    </row>
    <row r="130" spans="1:9" ht="15.75">
      <c r="A130" s="158">
        <v>120</v>
      </c>
      <c r="B130" s="162" t="s">
        <v>1728</v>
      </c>
      <c r="C130" s="65">
        <v>2015</v>
      </c>
      <c r="D130" s="65" t="s">
        <v>12</v>
      </c>
      <c r="E130" s="137">
        <v>11000</v>
      </c>
      <c r="F130" s="137">
        <v>1</v>
      </c>
      <c r="G130" s="137">
        <v>11000</v>
      </c>
      <c r="H130" s="137">
        <v>1</v>
      </c>
      <c r="I130" s="136">
        <v>11000</v>
      </c>
    </row>
    <row r="131" spans="1:9" ht="15.75">
      <c r="A131" s="136">
        <v>121</v>
      </c>
      <c r="B131" s="162" t="s">
        <v>1729</v>
      </c>
      <c r="C131" s="65">
        <v>2015</v>
      </c>
      <c r="D131" s="65" t="s">
        <v>1716</v>
      </c>
      <c r="E131" s="137">
        <v>3500</v>
      </c>
      <c r="F131" s="137">
        <v>1</v>
      </c>
      <c r="G131" s="137">
        <v>3500</v>
      </c>
      <c r="H131" s="137">
        <v>1</v>
      </c>
      <c r="I131" s="136">
        <v>3500</v>
      </c>
    </row>
    <row r="132" spans="1:9" ht="15.75">
      <c r="A132" s="158">
        <v>122</v>
      </c>
      <c r="B132" s="162" t="s">
        <v>1730</v>
      </c>
      <c r="C132" s="65">
        <v>2015</v>
      </c>
      <c r="D132" s="65" t="s">
        <v>12</v>
      </c>
      <c r="E132" s="137">
        <v>2500</v>
      </c>
      <c r="F132" s="137">
        <v>3</v>
      </c>
      <c r="G132" s="137">
        <v>7500</v>
      </c>
      <c r="H132" s="137">
        <v>3</v>
      </c>
      <c r="I132" s="136">
        <v>7500</v>
      </c>
    </row>
    <row r="133" spans="1:9" ht="15.75">
      <c r="A133" s="136">
        <v>123</v>
      </c>
      <c r="B133" s="162" t="s">
        <v>1731</v>
      </c>
      <c r="C133" s="65">
        <v>2015</v>
      </c>
      <c r="D133" s="65" t="s">
        <v>12</v>
      </c>
      <c r="E133" s="137">
        <v>3500</v>
      </c>
      <c r="F133" s="137">
        <v>1</v>
      </c>
      <c r="G133" s="137">
        <v>3500</v>
      </c>
      <c r="H133" s="137">
        <v>1</v>
      </c>
      <c r="I133" s="136">
        <v>3500</v>
      </c>
    </row>
    <row r="134" spans="1:9" ht="15.75">
      <c r="A134" s="136">
        <v>124</v>
      </c>
      <c r="B134" s="162" t="s">
        <v>1732</v>
      </c>
      <c r="C134" s="65">
        <v>2016</v>
      </c>
      <c r="D134" s="65" t="s">
        <v>12</v>
      </c>
      <c r="E134" s="137">
        <v>300</v>
      </c>
      <c r="F134" s="137">
        <v>10</v>
      </c>
      <c r="G134" s="137">
        <v>3000</v>
      </c>
      <c r="H134" s="137">
        <v>10</v>
      </c>
      <c r="I134" s="136">
        <v>3000</v>
      </c>
    </row>
    <row r="135" spans="1:9" ht="15.75">
      <c r="A135" s="158">
        <v>125</v>
      </c>
      <c r="B135" s="162" t="s">
        <v>1733</v>
      </c>
      <c r="C135" s="65">
        <v>2016</v>
      </c>
      <c r="D135" s="65" t="s">
        <v>12</v>
      </c>
      <c r="E135" s="137">
        <v>500</v>
      </c>
      <c r="F135" s="137">
        <v>4</v>
      </c>
      <c r="G135" s="137">
        <v>2000</v>
      </c>
      <c r="H135" s="137">
        <v>4</v>
      </c>
      <c r="I135" s="136">
        <v>2000</v>
      </c>
    </row>
    <row r="136" spans="1:9" ht="15.75">
      <c r="A136" s="158">
        <v>126</v>
      </c>
      <c r="B136" s="162" t="s">
        <v>1734</v>
      </c>
      <c r="C136" s="65">
        <v>2016</v>
      </c>
      <c r="D136" s="65" t="s">
        <v>12</v>
      </c>
      <c r="E136" s="137">
        <v>3850</v>
      </c>
      <c r="F136" s="137">
        <v>2</v>
      </c>
      <c r="G136" s="137">
        <v>7700</v>
      </c>
      <c r="H136" s="137">
        <v>2</v>
      </c>
      <c r="I136" s="136">
        <v>7700</v>
      </c>
    </row>
    <row r="137" spans="1:9" ht="15.75">
      <c r="A137" s="136">
        <v>127</v>
      </c>
      <c r="B137" s="162" t="s">
        <v>1735</v>
      </c>
      <c r="C137" s="65">
        <v>2016</v>
      </c>
      <c r="D137" s="65" t="s">
        <v>12</v>
      </c>
      <c r="E137" s="137">
        <v>3200</v>
      </c>
      <c r="F137" s="137">
        <v>1</v>
      </c>
      <c r="G137" s="137">
        <v>3200</v>
      </c>
      <c r="H137" s="137">
        <v>1</v>
      </c>
      <c r="I137" s="136">
        <v>3200</v>
      </c>
    </row>
    <row r="138" spans="1:9" ht="15.75">
      <c r="A138" s="158">
        <v>128</v>
      </c>
      <c r="B138" s="162" t="s">
        <v>1736</v>
      </c>
      <c r="C138" s="65">
        <v>2016</v>
      </c>
      <c r="D138" s="65" t="s">
        <v>12</v>
      </c>
      <c r="E138" s="137">
        <v>500</v>
      </c>
      <c r="F138" s="137">
        <v>2</v>
      </c>
      <c r="G138" s="137">
        <v>1000</v>
      </c>
      <c r="H138" s="137">
        <v>2</v>
      </c>
      <c r="I138" s="136">
        <v>1000</v>
      </c>
    </row>
    <row r="139" spans="1:9" ht="15.75">
      <c r="A139" s="136">
        <v>129</v>
      </c>
      <c r="B139" s="162" t="s">
        <v>1730</v>
      </c>
      <c r="C139" s="65">
        <v>2016</v>
      </c>
      <c r="D139" s="65" t="s">
        <v>12</v>
      </c>
      <c r="E139" s="137">
        <v>3000</v>
      </c>
      <c r="F139" s="137">
        <v>1</v>
      </c>
      <c r="G139" s="137">
        <v>3000</v>
      </c>
      <c r="H139" s="137">
        <v>1</v>
      </c>
      <c r="I139" s="136">
        <v>3000</v>
      </c>
    </row>
    <row r="140" spans="1:9" ht="15.75">
      <c r="A140" s="158">
        <v>130</v>
      </c>
      <c r="B140" s="162" t="s">
        <v>1737</v>
      </c>
      <c r="C140" s="65">
        <v>2016</v>
      </c>
      <c r="D140" s="65" t="s">
        <v>12</v>
      </c>
      <c r="E140" s="137">
        <v>500</v>
      </c>
      <c r="F140" s="137">
        <v>2</v>
      </c>
      <c r="G140" s="137">
        <v>1000</v>
      </c>
      <c r="H140" s="137">
        <v>2</v>
      </c>
      <c r="I140" s="136">
        <v>1000</v>
      </c>
    </row>
    <row r="141" spans="1:9" ht="15.75">
      <c r="A141" s="136">
        <v>131</v>
      </c>
      <c r="B141" s="162" t="s">
        <v>1675</v>
      </c>
      <c r="C141" s="65">
        <v>2018</v>
      </c>
      <c r="D141" s="65" t="s">
        <v>12</v>
      </c>
      <c r="E141" s="137">
        <v>650</v>
      </c>
      <c r="F141" s="137">
        <v>4</v>
      </c>
      <c r="G141" s="137">
        <v>2600</v>
      </c>
      <c r="H141" s="137">
        <v>4</v>
      </c>
      <c r="I141" s="136">
        <v>2600</v>
      </c>
    </row>
    <row r="142" spans="1:9" ht="15.75">
      <c r="A142" s="136">
        <v>132</v>
      </c>
      <c r="B142" s="136" t="s">
        <v>1731</v>
      </c>
      <c r="C142" s="65">
        <v>2018</v>
      </c>
      <c r="D142" s="65" t="s">
        <v>12</v>
      </c>
      <c r="E142" s="137">
        <v>3000</v>
      </c>
      <c r="F142" s="137">
        <v>4</v>
      </c>
      <c r="G142" s="137">
        <v>12000</v>
      </c>
      <c r="H142" s="137">
        <v>4</v>
      </c>
      <c r="I142" s="136">
        <v>12000</v>
      </c>
    </row>
    <row r="143" spans="1:9" ht="15.75">
      <c r="A143" s="158">
        <v>133</v>
      </c>
      <c r="B143" s="136" t="s">
        <v>1664</v>
      </c>
      <c r="C143" s="65">
        <v>2018</v>
      </c>
      <c r="D143" s="65" t="s">
        <v>12</v>
      </c>
      <c r="E143" s="137">
        <v>1050</v>
      </c>
      <c r="F143" s="137">
        <v>4</v>
      </c>
      <c r="G143" s="137">
        <v>4200</v>
      </c>
      <c r="H143" s="137">
        <v>4</v>
      </c>
      <c r="I143" s="136">
        <v>4200</v>
      </c>
    </row>
    <row r="144" spans="1:9" ht="15.75">
      <c r="A144" s="136">
        <v>134</v>
      </c>
      <c r="B144" s="136" t="s">
        <v>1738</v>
      </c>
      <c r="C144" s="65">
        <v>2019</v>
      </c>
      <c r="D144" s="65" t="s">
        <v>12</v>
      </c>
      <c r="E144" s="137">
        <v>2700</v>
      </c>
      <c r="F144" s="137">
        <v>1</v>
      </c>
      <c r="G144" s="137">
        <v>2700</v>
      </c>
      <c r="H144" s="137">
        <v>1</v>
      </c>
      <c r="I144" s="136">
        <v>2700</v>
      </c>
    </row>
    <row r="145" spans="1:9" ht="15.75">
      <c r="A145" s="158">
        <v>135</v>
      </c>
      <c r="B145" s="136" t="s">
        <v>1697</v>
      </c>
      <c r="C145" s="65">
        <v>2020</v>
      </c>
      <c r="D145" s="65" t="s">
        <v>12</v>
      </c>
      <c r="E145" s="137">
        <v>6330</v>
      </c>
      <c r="F145" s="137">
        <v>60</v>
      </c>
      <c r="G145" s="137">
        <v>380000</v>
      </c>
      <c r="H145" s="137">
        <v>60</v>
      </c>
      <c r="I145" s="136">
        <v>380000</v>
      </c>
    </row>
    <row r="146" spans="1:9" ht="15.75">
      <c r="A146" s="136">
        <v>136</v>
      </c>
      <c r="B146" s="136" t="s">
        <v>1739</v>
      </c>
      <c r="C146" s="65">
        <v>2020</v>
      </c>
      <c r="D146" s="65" t="s">
        <v>12</v>
      </c>
      <c r="E146" s="137">
        <v>61500</v>
      </c>
      <c r="F146" s="137">
        <v>1</v>
      </c>
      <c r="G146" s="137">
        <v>61500</v>
      </c>
      <c r="H146" s="137">
        <v>1</v>
      </c>
      <c r="I146" s="136">
        <v>61500</v>
      </c>
    </row>
    <row r="147" spans="1:9" ht="15.75">
      <c r="A147" s="158">
        <v>137</v>
      </c>
      <c r="B147" s="136" t="s">
        <v>1720</v>
      </c>
      <c r="C147" s="65">
        <v>2020</v>
      </c>
      <c r="D147" s="65" t="s">
        <v>12</v>
      </c>
      <c r="E147" s="137">
        <v>145000</v>
      </c>
      <c r="F147" s="137">
        <v>1</v>
      </c>
      <c r="G147" s="137">
        <v>145000</v>
      </c>
      <c r="H147" s="137">
        <v>1</v>
      </c>
      <c r="I147" s="136">
        <v>145000</v>
      </c>
    </row>
    <row r="148" spans="1:9" ht="15.75">
      <c r="A148" s="136">
        <v>138</v>
      </c>
      <c r="B148" s="136" t="s">
        <v>1647</v>
      </c>
      <c r="C148" s="65">
        <v>2020</v>
      </c>
      <c r="D148" s="65" t="s">
        <v>12</v>
      </c>
      <c r="E148" s="137">
        <v>15600</v>
      </c>
      <c r="F148" s="137">
        <v>1</v>
      </c>
      <c r="G148" s="137">
        <v>15600</v>
      </c>
      <c r="H148" s="137">
        <v>1</v>
      </c>
      <c r="I148" s="136">
        <v>15600</v>
      </c>
    </row>
    <row r="149" spans="1:9" ht="15.75">
      <c r="A149" s="158">
        <v>139</v>
      </c>
      <c r="B149" s="136" t="s">
        <v>1655</v>
      </c>
      <c r="C149" s="65">
        <v>2020</v>
      </c>
      <c r="D149" s="65" t="s">
        <v>12</v>
      </c>
      <c r="E149" s="137">
        <v>7487</v>
      </c>
      <c r="F149" s="137">
        <v>4</v>
      </c>
      <c r="G149" s="137">
        <v>29952</v>
      </c>
      <c r="H149" s="137">
        <v>4</v>
      </c>
      <c r="I149" s="136">
        <v>29952</v>
      </c>
    </row>
    <row r="150" spans="1:9" ht="15.75">
      <c r="A150" s="136">
        <v>140</v>
      </c>
      <c r="B150" s="136" t="s">
        <v>1740</v>
      </c>
      <c r="C150" s="65">
        <v>2020</v>
      </c>
      <c r="D150" s="65" t="s">
        <v>12</v>
      </c>
      <c r="E150" s="137">
        <v>5310</v>
      </c>
      <c r="F150" s="137">
        <v>4</v>
      </c>
      <c r="G150" s="137">
        <v>21240</v>
      </c>
      <c r="H150" s="137">
        <v>4</v>
      </c>
      <c r="I150" s="136">
        <v>21240</v>
      </c>
    </row>
    <row r="151" spans="1:9" ht="15.75">
      <c r="A151" s="136">
        <v>141</v>
      </c>
      <c r="B151" s="136" t="s">
        <v>1741</v>
      </c>
      <c r="C151" s="65">
        <v>2020</v>
      </c>
      <c r="D151" s="65" t="s">
        <v>12</v>
      </c>
      <c r="E151" s="137">
        <v>5400</v>
      </c>
      <c r="F151" s="137">
        <v>4</v>
      </c>
      <c r="G151" s="137">
        <v>21600</v>
      </c>
      <c r="H151" s="137">
        <v>4</v>
      </c>
      <c r="I151" s="136">
        <v>21600</v>
      </c>
    </row>
    <row r="152" spans="1:9" ht="15.75">
      <c r="A152" s="158">
        <v>142</v>
      </c>
      <c r="B152" s="136" t="s">
        <v>1742</v>
      </c>
      <c r="C152" s="65">
        <v>2020</v>
      </c>
      <c r="D152" s="65" t="s">
        <v>12</v>
      </c>
      <c r="E152" s="137">
        <v>1035</v>
      </c>
      <c r="F152" s="137">
        <v>4</v>
      </c>
      <c r="G152" s="137">
        <v>4140</v>
      </c>
      <c r="H152" s="137">
        <v>4</v>
      </c>
      <c r="I152" s="136">
        <v>4140</v>
      </c>
    </row>
    <row r="153" spans="1:9" ht="15.75">
      <c r="A153" s="136">
        <v>143</v>
      </c>
      <c r="B153" s="136" t="s">
        <v>1743</v>
      </c>
      <c r="C153" s="65">
        <v>2020</v>
      </c>
      <c r="D153" s="65" t="s">
        <v>12</v>
      </c>
      <c r="E153" s="137">
        <v>1400</v>
      </c>
      <c r="F153" s="137">
        <v>4</v>
      </c>
      <c r="G153" s="137">
        <v>5600</v>
      </c>
      <c r="H153" s="137">
        <v>4</v>
      </c>
      <c r="I153" s="136">
        <v>5600</v>
      </c>
    </row>
    <row r="154" spans="1:9" ht="15.75">
      <c r="A154" s="158">
        <v>144</v>
      </c>
      <c r="B154" s="136" t="s">
        <v>1744</v>
      </c>
      <c r="C154" s="65">
        <v>2020</v>
      </c>
      <c r="D154" s="65" t="s">
        <v>12</v>
      </c>
      <c r="E154" s="137">
        <v>2230</v>
      </c>
      <c r="F154" s="137">
        <v>1</v>
      </c>
      <c r="G154" s="137">
        <v>2230</v>
      </c>
      <c r="H154" s="137">
        <v>1</v>
      </c>
      <c r="I154" s="136">
        <v>2230</v>
      </c>
    </row>
    <row r="155" spans="1:9" ht="15.75">
      <c r="A155" s="136">
        <v>145</v>
      </c>
      <c r="B155" s="136" t="s">
        <v>1745</v>
      </c>
      <c r="C155" s="65">
        <v>2020</v>
      </c>
      <c r="D155" s="65" t="s">
        <v>12</v>
      </c>
      <c r="E155" s="137">
        <v>2000</v>
      </c>
      <c r="F155" s="137">
        <v>2</v>
      </c>
      <c r="G155" s="137">
        <v>4000</v>
      </c>
      <c r="H155" s="137">
        <v>2</v>
      </c>
      <c r="I155" s="136">
        <v>4000</v>
      </c>
    </row>
    <row r="156" spans="1:9" ht="15.75">
      <c r="A156" s="136">
        <v>146</v>
      </c>
      <c r="B156" s="161" t="s">
        <v>444</v>
      </c>
      <c r="C156" s="33">
        <v>2021</v>
      </c>
      <c r="D156" s="65" t="s">
        <v>12</v>
      </c>
      <c r="E156" s="34">
        <v>122000</v>
      </c>
      <c r="F156" s="34">
        <v>2</v>
      </c>
      <c r="G156" s="34">
        <v>244000</v>
      </c>
      <c r="H156" s="34">
        <v>2</v>
      </c>
      <c r="I156" s="34">
        <v>244000</v>
      </c>
    </row>
    <row r="157" spans="1:9" ht="15.75">
      <c r="A157" s="158">
        <v>147</v>
      </c>
      <c r="B157" s="136" t="s">
        <v>1746</v>
      </c>
      <c r="C157" s="65">
        <v>2021</v>
      </c>
      <c r="D157" s="65" t="s">
        <v>12</v>
      </c>
      <c r="E157" s="137">
        <v>12000</v>
      </c>
      <c r="F157" s="137">
        <v>4</v>
      </c>
      <c r="G157" s="137">
        <v>480000</v>
      </c>
      <c r="H157" s="137">
        <v>4</v>
      </c>
      <c r="I157" s="136">
        <v>480000</v>
      </c>
    </row>
    <row r="158" spans="1:9" ht="15.75">
      <c r="A158" s="136">
        <v>148</v>
      </c>
      <c r="B158" s="136" t="s">
        <v>1747</v>
      </c>
      <c r="C158" s="65">
        <v>2021</v>
      </c>
      <c r="D158" s="65" t="s">
        <v>12</v>
      </c>
      <c r="E158" s="137">
        <v>140000</v>
      </c>
      <c r="F158" s="137">
        <v>1</v>
      </c>
      <c r="G158" s="137">
        <v>140000</v>
      </c>
      <c r="H158" s="137">
        <v>1</v>
      </c>
      <c r="I158" s="136">
        <v>140000</v>
      </c>
    </row>
    <row r="159" spans="1:9" ht="15.75">
      <c r="A159" s="158">
        <v>149</v>
      </c>
      <c r="B159" s="136" t="s">
        <v>1748</v>
      </c>
      <c r="C159" s="65">
        <v>2021</v>
      </c>
      <c r="D159" s="65" t="s">
        <v>12</v>
      </c>
      <c r="E159" s="137">
        <v>81500</v>
      </c>
      <c r="F159" s="137">
        <v>1</v>
      </c>
      <c r="G159" s="137">
        <v>81500</v>
      </c>
      <c r="H159" s="137">
        <v>1</v>
      </c>
      <c r="I159" s="136">
        <v>81500</v>
      </c>
    </row>
    <row r="160" spans="1:9" ht="15.75">
      <c r="A160" s="136">
        <v>150</v>
      </c>
      <c r="B160" s="136" t="s">
        <v>153</v>
      </c>
      <c r="C160" s="65">
        <v>2021</v>
      </c>
      <c r="D160" s="65" t="s">
        <v>12</v>
      </c>
      <c r="E160" s="137">
        <v>200000</v>
      </c>
      <c r="F160" s="137">
        <v>1</v>
      </c>
      <c r="G160" s="137">
        <v>200000</v>
      </c>
      <c r="H160" s="137">
        <v>1</v>
      </c>
      <c r="I160" s="136">
        <v>200000</v>
      </c>
    </row>
    <row r="161" spans="1:9" ht="15.75">
      <c r="A161" s="158">
        <v>151</v>
      </c>
      <c r="B161" s="136" t="s">
        <v>1749</v>
      </c>
      <c r="C161" s="65">
        <v>2021</v>
      </c>
      <c r="D161" s="65" t="s">
        <v>12</v>
      </c>
      <c r="E161" s="137">
        <v>135000</v>
      </c>
      <c r="F161" s="137">
        <v>1</v>
      </c>
      <c r="G161" s="137">
        <v>135000</v>
      </c>
      <c r="H161" s="137">
        <v>1</v>
      </c>
      <c r="I161" s="136">
        <v>135000</v>
      </c>
    </row>
    <row r="162" spans="1:9" ht="15.75">
      <c r="A162" s="136">
        <v>152</v>
      </c>
      <c r="B162" s="136" t="s">
        <v>248</v>
      </c>
      <c r="C162" s="65">
        <v>2021</v>
      </c>
      <c r="D162" s="65" t="s">
        <v>12</v>
      </c>
      <c r="E162" s="137">
        <v>24263</v>
      </c>
      <c r="F162" s="137">
        <v>16</v>
      </c>
      <c r="G162" s="137">
        <v>388200</v>
      </c>
      <c r="H162" s="137">
        <v>1</v>
      </c>
      <c r="I162" s="136">
        <v>388200</v>
      </c>
    </row>
    <row r="163" spans="1:9" ht="15.75">
      <c r="A163" s="158">
        <v>153</v>
      </c>
      <c r="B163" s="136" t="s">
        <v>1750</v>
      </c>
      <c r="C163" s="65">
        <v>2021</v>
      </c>
      <c r="D163" s="65" t="s">
        <v>12</v>
      </c>
      <c r="E163" s="137">
        <v>56000</v>
      </c>
      <c r="F163" s="137">
        <v>1</v>
      </c>
      <c r="G163" s="137">
        <v>56000</v>
      </c>
      <c r="H163" s="137">
        <v>1</v>
      </c>
      <c r="I163" s="136">
        <v>56000</v>
      </c>
    </row>
    <row r="164" spans="1:9" ht="15.75">
      <c r="A164" s="136">
        <v>154</v>
      </c>
      <c r="B164" s="136" t="s">
        <v>1751</v>
      </c>
      <c r="C164" s="65">
        <v>2021</v>
      </c>
      <c r="D164" s="65" t="s">
        <v>12</v>
      </c>
      <c r="E164" s="137">
        <v>280</v>
      </c>
      <c r="F164" s="137">
        <v>124</v>
      </c>
      <c r="G164" s="137">
        <v>34720</v>
      </c>
      <c r="H164" s="137">
        <v>124</v>
      </c>
      <c r="I164" s="136">
        <v>34720</v>
      </c>
    </row>
    <row r="165" spans="1:9" ht="15.75">
      <c r="A165" s="158">
        <v>155</v>
      </c>
      <c r="B165" s="136" t="s">
        <v>1752</v>
      </c>
      <c r="C165" s="65">
        <v>2021</v>
      </c>
      <c r="D165" s="65" t="s">
        <v>12</v>
      </c>
      <c r="E165" s="137">
        <v>350</v>
      </c>
      <c r="F165" s="137">
        <v>133</v>
      </c>
      <c r="G165" s="137">
        <v>46550</v>
      </c>
      <c r="H165" s="137">
        <v>133</v>
      </c>
      <c r="I165" s="136">
        <v>46550</v>
      </c>
    </row>
    <row r="166" spans="1:9" ht="15.75">
      <c r="A166" s="136">
        <v>156</v>
      </c>
      <c r="B166" s="136" t="s">
        <v>1753</v>
      </c>
      <c r="C166" s="65">
        <v>2021</v>
      </c>
      <c r="D166" s="65" t="s">
        <v>12</v>
      </c>
      <c r="E166" s="137">
        <v>350</v>
      </c>
      <c r="F166" s="137">
        <v>127</v>
      </c>
      <c r="G166" s="137">
        <v>44450</v>
      </c>
      <c r="H166" s="137">
        <v>127</v>
      </c>
      <c r="I166" s="136">
        <v>44450</v>
      </c>
    </row>
    <row r="167" spans="1:9" ht="15.75">
      <c r="A167" s="158">
        <v>157</v>
      </c>
      <c r="B167" s="136" t="s">
        <v>1450</v>
      </c>
      <c r="C167" s="65">
        <v>2021</v>
      </c>
      <c r="D167" s="65" t="s">
        <v>12</v>
      </c>
      <c r="E167" s="137">
        <v>67</v>
      </c>
      <c r="F167" s="137">
        <v>126</v>
      </c>
      <c r="G167" s="137">
        <v>8442</v>
      </c>
      <c r="H167" s="137">
        <v>126</v>
      </c>
      <c r="I167" s="136">
        <v>8442</v>
      </c>
    </row>
    <row r="168" spans="1:9" ht="15.75">
      <c r="A168" s="136">
        <v>158</v>
      </c>
      <c r="B168" s="136" t="s">
        <v>1754</v>
      </c>
      <c r="C168" s="65">
        <v>2021</v>
      </c>
      <c r="D168" s="65" t="s">
        <v>12</v>
      </c>
      <c r="E168" s="137">
        <v>560</v>
      </c>
      <c r="F168" s="137">
        <v>7</v>
      </c>
      <c r="G168" s="137">
        <v>3920</v>
      </c>
      <c r="H168" s="137">
        <v>7</v>
      </c>
      <c r="I168" s="136">
        <v>3920</v>
      </c>
    </row>
    <row r="169" spans="1:9" ht="15.75">
      <c r="A169" s="158">
        <v>159</v>
      </c>
      <c r="B169" s="164" t="s">
        <v>1755</v>
      </c>
      <c r="C169" s="65">
        <v>2021</v>
      </c>
      <c r="D169" s="65" t="s">
        <v>12</v>
      </c>
      <c r="E169" s="137">
        <v>35000</v>
      </c>
      <c r="F169" s="137">
        <v>1</v>
      </c>
      <c r="G169" s="137">
        <v>35000</v>
      </c>
      <c r="H169" s="137">
        <v>1</v>
      </c>
      <c r="I169" s="137">
        <v>35000</v>
      </c>
    </row>
    <row r="170" spans="1:9" ht="15.75">
      <c r="A170" s="136">
        <v>160</v>
      </c>
      <c r="B170" s="136" t="s">
        <v>1656</v>
      </c>
      <c r="C170" s="65">
        <v>2021</v>
      </c>
      <c r="D170" s="65" t="s">
        <v>12</v>
      </c>
      <c r="E170" s="137">
        <v>1350</v>
      </c>
      <c r="F170" s="137">
        <v>2</v>
      </c>
      <c r="G170" s="137">
        <v>2700</v>
      </c>
      <c r="H170" s="137">
        <v>2</v>
      </c>
      <c r="I170" s="136">
        <v>2700</v>
      </c>
    </row>
    <row r="171" spans="1:9" ht="15.75">
      <c r="A171" s="158">
        <v>161</v>
      </c>
      <c r="B171" s="136" t="s">
        <v>1756</v>
      </c>
      <c r="C171" s="65">
        <v>2021</v>
      </c>
      <c r="D171" s="65" t="s">
        <v>12</v>
      </c>
      <c r="E171" s="137">
        <v>13000</v>
      </c>
      <c r="F171" s="137">
        <v>1</v>
      </c>
      <c r="G171" s="137">
        <v>13000</v>
      </c>
      <c r="H171" s="137">
        <v>1</v>
      </c>
      <c r="I171" s="136">
        <v>13000</v>
      </c>
    </row>
    <row r="172" spans="1:9" ht="15.75">
      <c r="A172" s="136">
        <v>162</v>
      </c>
      <c r="B172" s="136" t="s">
        <v>1757</v>
      </c>
      <c r="C172" s="65">
        <v>2021</v>
      </c>
      <c r="D172" s="65" t="s">
        <v>12</v>
      </c>
      <c r="E172" s="137">
        <v>20000</v>
      </c>
      <c r="F172" s="137">
        <v>1</v>
      </c>
      <c r="G172" s="137">
        <v>20000</v>
      </c>
      <c r="H172" s="137">
        <v>1</v>
      </c>
      <c r="I172" s="136">
        <v>20000</v>
      </c>
    </row>
    <row r="173" spans="1:9" ht="15.75">
      <c r="A173" s="158">
        <v>163</v>
      </c>
      <c r="B173" s="162" t="s">
        <v>1758</v>
      </c>
      <c r="C173" s="65">
        <v>2021</v>
      </c>
      <c r="D173" s="65" t="s">
        <v>12</v>
      </c>
      <c r="E173" s="137">
        <v>250</v>
      </c>
      <c r="F173" s="137">
        <v>12</v>
      </c>
      <c r="G173" s="137">
        <v>3000</v>
      </c>
      <c r="H173" s="137">
        <v>12</v>
      </c>
      <c r="I173" s="136">
        <v>3000</v>
      </c>
    </row>
    <row r="174" spans="1:9" ht="15.75">
      <c r="A174" s="136">
        <v>164</v>
      </c>
      <c r="B174" s="162" t="s">
        <v>1658</v>
      </c>
      <c r="C174" s="65">
        <v>2021</v>
      </c>
      <c r="D174" s="65" t="s">
        <v>12</v>
      </c>
      <c r="E174" s="137">
        <v>6500</v>
      </c>
      <c r="F174" s="137">
        <v>1</v>
      </c>
      <c r="G174" s="137">
        <v>6500</v>
      </c>
      <c r="H174" s="137">
        <v>1</v>
      </c>
      <c r="I174" s="136">
        <v>6500</v>
      </c>
    </row>
    <row r="175" spans="1:9" ht="15.75">
      <c r="A175" s="158">
        <v>165</v>
      </c>
      <c r="B175" s="162" t="s">
        <v>1664</v>
      </c>
      <c r="C175" s="65">
        <v>2021</v>
      </c>
      <c r="D175" s="65" t="s">
        <v>12</v>
      </c>
      <c r="E175" s="137">
        <v>1200</v>
      </c>
      <c r="F175" s="137">
        <v>4</v>
      </c>
      <c r="G175" s="137">
        <v>4800</v>
      </c>
      <c r="H175" s="137">
        <v>4</v>
      </c>
      <c r="I175" s="136">
        <v>4800</v>
      </c>
    </row>
    <row r="176" spans="1:9" ht="15.75">
      <c r="A176" s="136">
        <v>166</v>
      </c>
      <c r="B176" s="162" t="s">
        <v>1667</v>
      </c>
      <c r="C176" s="65">
        <v>2021</v>
      </c>
      <c r="D176" s="65" t="s">
        <v>12</v>
      </c>
      <c r="E176" s="137">
        <v>6500</v>
      </c>
      <c r="F176" s="137">
        <v>1</v>
      </c>
      <c r="G176" s="137">
        <v>6500</v>
      </c>
      <c r="H176" s="137">
        <v>1</v>
      </c>
      <c r="I176" s="136">
        <v>6500</v>
      </c>
    </row>
    <row r="177" spans="1:9" ht="15.75">
      <c r="A177" s="158">
        <v>167</v>
      </c>
      <c r="B177" s="162" t="s">
        <v>1728</v>
      </c>
      <c r="C177" s="65">
        <v>2021</v>
      </c>
      <c r="D177" s="65" t="s">
        <v>12</v>
      </c>
      <c r="E177" s="137">
        <v>15000</v>
      </c>
      <c r="F177" s="137">
        <v>1</v>
      </c>
      <c r="G177" s="137">
        <v>15000</v>
      </c>
      <c r="H177" s="137">
        <v>1</v>
      </c>
      <c r="I177" s="136">
        <v>15000</v>
      </c>
    </row>
    <row r="178" spans="1:9" ht="15.75">
      <c r="A178" s="136">
        <v>168</v>
      </c>
      <c r="B178" s="162" t="s">
        <v>1759</v>
      </c>
      <c r="C178" s="65">
        <v>2022</v>
      </c>
      <c r="D178" s="65" t="s">
        <v>12</v>
      </c>
      <c r="E178" s="137">
        <v>4286</v>
      </c>
      <c r="F178" s="137">
        <v>60</v>
      </c>
      <c r="G178" s="137">
        <v>257160</v>
      </c>
      <c r="H178" s="137">
        <v>60</v>
      </c>
      <c r="I178" s="136">
        <v>257160</v>
      </c>
    </row>
    <row r="179" spans="1:9" ht="15.75">
      <c r="A179" s="158">
        <v>169</v>
      </c>
      <c r="B179" s="162" t="s">
        <v>118</v>
      </c>
      <c r="C179" s="65">
        <v>2022</v>
      </c>
      <c r="D179" s="65" t="s">
        <v>12</v>
      </c>
      <c r="E179" s="137">
        <v>30350</v>
      </c>
      <c r="F179" s="137">
        <v>2</v>
      </c>
      <c r="G179" s="137">
        <v>60700</v>
      </c>
      <c r="H179" s="137">
        <v>2</v>
      </c>
      <c r="I179" s="136">
        <v>60700</v>
      </c>
    </row>
    <row r="180" spans="1:9" ht="15.75">
      <c r="A180" s="136">
        <v>170</v>
      </c>
      <c r="B180" s="162" t="s">
        <v>1438</v>
      </c>
      <c r="C180" s="65">
        <v>2022</v>
      </c>
      <c r="D180" s="65" t="s">
        <v>363</v>
      </c>
      <c r="E180" s="137"/>
      <c r="F180" s="137">
        <v>13</v>
      </c>
      <c r="G180" s="137"/>
      <c r="H180" s="137">
        <v>13</v>
      </c>
      <c r="I180" s="136"/>
    </row>
    <row r="181" spans="1:9" ht="15.75">
      <c r="A181" s="158">
        <v>171</v>
      </c>
      <c r="B181" s="162" t="s">
        <v>1713</v>
      </c>
      <c r="C181" s="65">
        <v>2022</v>
      </c>
      <c r="D181" s="65" t="s">
        <v>12</v>
      </c>
      <c r="E181" s="137">
        <v>2200</v>
      </c>
      <c r="F181" s="137">
        <v>4</v>
      </c>
      <c r="G181" s="137">
        <v>8800</v>
      </c>
      <c r="H181" s="137">
        <v>4</v>
      </c>
      <c r="I181" s="136">
        <v>8800</v>
      </c>
    </row>
    <row r="182" spans="1:9" ht="15.75">
      <c r="A182" s="136">
        <v>172</v>
      </c>
      <c r="B182" s="162" t="s">
        <v>1760</v>
      </c>
      <c r="C182" s="65">
        <v>2022</v>
      </c>
      <c r="D182" s="65" t="s">
        <v>12</v>
      </c>
      <c r="E182" s="137">
        <v>1500</v>
      </c>
      <c r="F182" s="137">
        <v>4</v>
      </c>
      <c r="G182" s="137">
        <v>6000</v>
      </c>
      <c r="H182" s="137">
        <v>4</v>
      </c>
      <c r="I182" s="136">
        <v>6000</v>
      </c>
    </row>
    <row r="183" spans="1:9" ht="15.75">
      <c r="A183" s="158">
        <v>173</v>
      </c>
      <c r="B183" s="162" t="s">
        <v>1733</v>
      </c>
      <c r="C183" s="65">
        <v>2022</v>
      </c>
      <c r="D183" s="65" t="s">
        <v>12</v>
      </c>
      <c r="E183" s="137">
        <v>550</v>
      </c>
      <c r="F183" s="137">
        <v>3</v>
      </c>
      <c r="G183" s="137">
        <v>1650</v>
      </c>
      <c r="H183" s="137">
        <v>3</v>
      </c>
      <c r="I183" s="136">
        <v>1650</v>
      </c>
    </row>
    <row r="184" spans="1:9" ht="15.75">
      <c r="A184" s="136">
        <v>174</v>
      </c>
      <c r="B184" s="162" t="s">
        <v>746</v>
      </c>
      <c r="C184" s="65">
        <v>2022</v>
      </c>
      <c r="D184" s="65" t="s">
        <v>12</v>
      </c>
      <c r="E184" s="137">
        <v>4500</v>
      </c>
      <c r="F184" s="137">
        <v>4</v>
      </c>
      <c r="G184" s="137">
        <v>18000</v>
      </c>
      <c r="H184" s="137">
        <v>4</v>
      </c>
      <c r="I184" s="136">
        <v>18000</v>
      </c>
    </row>
    <row r="185" spans="1:9" ht="15.75">
      <c r="A185" s="158">
        <v>175</v>
      </c>
      <c r="B185" s="162" t="s">
        <v>1761</v>
      </c>
      <c r="C185" s="65">
        <v>2022</v>
      </c>
      <c r="D185" s="65" t="s">
        <v>12</v>
      </c>
      <c r="E185" s="137">
        <v>800</v>
      </c>
      <c r="F185" s="137">
        <v>30</v>
      </c>
      <c r="G185" s="137">
        <v>24000</v>
      </c>
      <c r="H185" s="137">
        <v>30</v>
      </c>
      <c r="I185" s="136">
        <v>24000</v>
      </c>
    </row>
    <row r="186" spans="1:9" ht="15.75">
      <c r="A186" s="136">
        <v>176</v>
      </c>
      <c r="B186" s="162" t="s">
        <v>1762</v>
      </c>
      <c r="C186" s="65">
        <v>2022</v>
      </c>
      <c r="D186" s="65" t="s">
        <v>12</v>
      </c>
      <c r="E186" s="137">
        <v>1500</v>
      </c>
      <c r="F186" s="137">
        <v>1</v>
      </c>
      <c r="G186" s="137">
        <v>1500</v>
      </c>
      <c r="H186" s="137">
        <v>1</v>
      </c>
      <c r="I186" s="136">
        <v>1500</v>
      </c>
    </row>
    <row r="187" spans="1:9" ht="15.75">
      <c r="A187" s="136">
        <v>177</v>
      </c>
      <c r="B187" s="162" t="s">
        <v>1438</v>
      </c>
      <c r="C187" s="65">
        <v>2022</v>
      </c>
      <c r="D187" s="65" t="s">
        <v>12</v>
      </c>
      <c r="E187" s="137">
        <v>15000</v>
      </c>
      <c r="F187" s="137">
        <v>1</v>
      </c>
      <c r="G187" s="137">
        <v>15000</v>
      </c>
      <c r="H187" s="137">
        <v>1</v>
      </c>
      <c r="I187" s="136">
        <v>15000</v>
      </c>
    </row>
    <row r="188" spans="1:9" ht="15.75">
      <c r="A188" s="136">
        <v>178</v>
      </c>
      <c r="B188" s="162" t="s">
        <v>1763</v>
      </c>
      <c r="C188" s="65">
        <v>2022</v>
      </c>
      <c r="D188" s="65" t="s">
        <v>12</v>
      </c>
      <c r="E188" s="137">
        <v>30000</v>
      </c>
      <c r="F188" s="137">
        <v>1</v>
      </c>
      <c r="G188" s="137">
        <v>30000</v>
      </c>
      <c r="H188" s="137">
        <v>1</v>
      </c>
      <c r="I188" s="136">
        <v>30000</v>
      </c>
    </row>
    <row r="189" spans="1:9" ht="15.75">
      <c r="A189" s="136">
        <v>179</v>
      </c>
      <c r="B189" s="162" t="s">
        <v>1764</v>
      </c>
      <c r="C189" s="65">
        <v>2022</v>
      </c>
      <c r="D189" s="65" t="s">
        <v>12</v>
      </c>
      <c r="E189" s="137">
        <v>100000</v>
      </c>
      <c r="F189" s="137">
        <v>1</v>
      </c>
      <c r="G189" s="137">
        <v>100000</v>
      </c>
      <c r="H189" s="137">
        <v>1</v>
      </c>
      <c r="I189" s="136">
        <v>100000</v>
      </c>
    </row>
    <row r="190" spans="1:9" ht="15.75">
      <c r="A190" s="136">
        <v>180</v>
      </c>
      <c r="B190" s="162" t="s">
        <v>1765</v>
      </c>
      <c r="C190" s="65">
        <v>2022</v>
      </c>
      <c r="D190" s="65" t="s">
        <v>12</v>
      </c>
      <c r="E190" s="137">
        <v>8500</v>
      </c>
      <c r="F190" s="137">
        <v>1</v>
      </c>
      <c r="G190" s="137">
        <v>8500</v>
      </c>
      <c r="H190" s="137">
        <v>1</v>
      </c>
      <c r="I190" s="136">
        <v>8500</v>
      </c>
    </row>
    <row r="191" spans="1:9" ht="15.75">
      <c r="A191" s="158">
        <v>181</v>
      </c>
      <c r="B191" s="162" t="s">
        <v>1766</v>
      </c>
      <c r="C191" s="65">
        <v>2022</v>
      </c>
      <c r="D191" s="65" t="s">
        <v>12</v>
      </c>
      <c r="E191" s="137">
        <v>12000</v>
      </c>
      <c r="F191" s="137">
        <v>1</v>
      </c>
      <c r="G191" s="137">
        <v>12000</v>
      </c>
      <c r="H191" s="137">
        <v>1</v>
      </c>
      <c r="I191" s="136">
        <v>12000</v>
      </c>
    </row>
    <row r="192" spans="1:9" ht="15.75">
      <c r="A192" s="136">
        <v>182</v>
      </c>
      <c r="B192" s="162" t="s">
        <v>1767</v>
      </c>
      <c r="C192" s="65">
        <v>2022</v>
      </c>
      <c r="D192" s="65" t="s">
        <v>12</v>
      </c>
      <c r="E192" s="137">
        <v>10500</v>
      </c>
      <c r="F192" s="137">
        <v>1</v>
      </c>
      <c r="G192" s="137">
        <v>10500</v>
      </c>
      <c r="H192" s="137">
        <v>1</v>
      </c>
      <c r="I192" s="136">
        <v>10500</v>
      </c>
    </row>
    <row r="193" spans="1:9" ht="15.75">
      <c r="A193" s="158">
        <v>183</v>
      </c>
      <c r="B193" s="162" t="s">
        <v>1768</v>
      </c>
      <c r="C193" s="65">
        <v>2023</v>
      </c>
      <c r="D193" s="65" t="s">
        <v>12</v>
      </c>
      <c r="E193" s="137"/>
      <c r="F193" s="137">
        <v>18</v>
      </c>
      <c r="G193" s="137"/>
      <c r="H193" s="137">
        <v>18</v>
      </c>
      <c r="I193" s="136"/>
    </row>
    <row r="194" spans="1:9" ht="15.75">
      <c r="A194" s="136">
        <v>184</v>
      </c>
      <c r="B194" s="162" t="s">
        <v>1769</v>
      </c>
      <c r="C194" s="65">
        <v>2023</v>
      </c>
      <c r="D194" s="65" t="s">
        <v>12</v>
      </c>
      <c r="E194" s="137"/>
      <c r="F194" s="137">
        <v>1</v>
      </c>
      <c r="G194" s="137"/>
      <c r="H194" s="137">
        <v>1</v>
      </c>
      <c r="I194" s="136"/>
    </row>
    <row r="195" spans="1:9" ht="15.75">
      <c r="A195" s="136">
        <v>185</v>
      </c>
      <c r="B195" s="162" t="s">
        <v>1770</v>
      </c>
      <c r="C195" s="65">
        <v>2023</v>
      </c>
      <c r="D195" s="65" t="s">
        <v>12</v>
      </c>
      <c r="E195" s="137"/>
      <c r="F195" s="137">
        <v>4</v>
      </c>
      <c r="G195" s="137"/>
      <c r="H195" s="137">
        <v>4</v>
      </c>
      <c r="I195" s="136"/>
    </row>
    <row r="196" spans="1:9" ht="15.75">
      <c r="A196" s="158">
        <v>186</v>
      </c>
      <c r="B196" s="162" t="s">
        <v>1771</v>
      </c>
      <c r="C196" s="65">
        <v>2023</v>
      </c>
      <c r="D196" s="65" t="s">
        <v>12</v>
      </c>
      <c r="E196" s="137"/>
      <c r="F196" s="137">
        <v>150</v>
      </c>
      <c r="G196" s="137"/>
      <c r="H196" s="137">
        <v>150</v>
      </c>
      <c r="I196" s="136"/>
    </row>
    <row r="197" spans="1:9" ht="15.75">
      <c r="A197" s="158">
        <v>187</v>
      </c>
      <c r="B197" s="162" t="s">
        <v>1772</v>
      </c>
      <c r="C197" s="65">
        <v>2023</v>
      </c>
      <c r="D197" s="65" t="s">
        <v>12</v>
      </c>
      <c r="E197" s="137"/>
      <c r="F197" s="137">
        <v>7</v>
      </c>
      <c r="G197" s="137"/>
      <c r="H197" s="137">
        <v>7</v>
      </c>
      <c r="I197" s="136"/>
    </row>
    <row r="198" spans="1:9" ht="15.75">
      <c r="A198" s="136">
        <v>188</v>
      </c>
      <c r="B198" s="162" t="s">
        <v>1675</v>
      </c>
      <c r="C198" s="65">
        <v>2023</v>
      </c>
      <c r="D198" s="65" t="s">
        <v>12</v>
      </c>
      <c r="E198" s="137"/>
      <c r="F198" s="137">
        <v>17</v>
      </c>
      <c r="G198" s="137"/>
      <c r="H198" s="137">
        <v>17</v>
      </c>
      <c r="I198" s="136"/>
    </row>
    <row r="199" spans="1:9" ht="15.75">
      <c r="A199" s="158">
        <v>189</v>
      </c>
      <c r="B199" s="162" t="s">
        <v>1773</v>
      </c>
      <c r="C199" s="65">
        <v>2023</v>
      </c>
      <c r="D199" s="65" t="s">
        <v>12</v>
      </c>
      <c r="E199" s="137"/>
      <c r="F199" s="137">
        <v>4</v>
      </c>
      <c r="G199" s="137"/>
      <c r="H199" s="137">
        <v>4</v>
      </c>
      <c r="I199" s="136"/>
    </row>
    <row r="200" spans="1:9" ht="15.75">
      <c r="A200" s="136">
        <v>190</v>
      </c>
      <c r="B200" s="162" t="s">
        <v>1774</v>
      </c>
      <c r="C200" s="65">
        <v>2023</v>
      </c>
      <c r="D200" s="65" t="s">
        <v>12</v>
      </c>
      <c r="E200" s="137"/>
      <c r="F200" s="137">
        <v>6</v>
      </c>
      <c r="G200" s="137"/>
      <c r="H200" s="137">
        <v>6</v>
      </c>
      <c r="I200" s="136"/>
    </row>
    <row r="201" spans="1:9" ht="15.75">
      <c r="A201" s="158">
        <v>191</v>
      </c>
      <c r="B201" s="162" t="s">
        <v>1658</v>
      </c>
      <c r="C201" s="65">
        <v>2023</v>
      </c>
      <c r="D201" s="65" t="s">
        <v>12</v>
      </c>
      <c r="E201" s="137"/>
      <c r="F201" s="137">
        <v>1</v>
      </c>
      <c r="G201" s="137"/>
      <c r="H201" s="137">
        <v>1</v>
      </c>
      <c r="I201" s="136"/>
    </row>
    <row r="202" spans="1:9" ht="15.75">
      <c r="A202" s="136">
        <v>192</v>
      </c>
      <c r="B202" s="162" t="s">
        <v>1775</v>
      </c>
      <c r="C202" s="65">
        <v>2023</v>
      </c>
      <c r="D202" s="65" t="s">
        <v>12</v>
      </c>
      <c r="E202" s="137"/>
      <c r="F202" s="137">
        <v>12</v>
      </c>
      <c r="G202" s="137"/>
      <c r="H202" s="137">
        <v>12</v>
      </c>
      <c r="I202" s="136"/>
    </row>
    <row r="203" spans="1:9" ht="15.75">
      <c r="A203" s="136">
        <v>193</v>
      </c>
      <c r="B203" s="163" t="s">
        <v>1776</v>
      </c>
      <c r="C203" s="65">
        <v>2023</v>
      </c>
      <c r="D203" s="65" t="s">
        <v>12</v>
      </c>
      <c r="E203" s="137"/>
      <c r="F203" s="137">
        <v>1</v>
      </c>
      <c r="G203" s="137"/>
      <c r="H203" s="137">
        <v>1</v>
      </c>
      <c r="I203" s="136"/>
    </row>
    <row r="204" spans="1:9" ht="15.75">
      <c r="A204" s="158">
        <v>194</v>
      </c>
      <c r="B204" s="163" t="s">
        <v>1777</v>
      </c>
      <c r="C204" s="65">
        <v>2023</v>
      </c>
      <c r="D204" s="65" t="s">
        <v>12</v>
      </c>
      <c r="E204" s="137"/>
      <c r="F204" s="137">
        <v>1</v>
      </c>
      <c r="G204" s="137"/>
      <c r="H204" s="137">
        <v>1</v>
      </c>
      <c r="I204" s="136"/>
    </row>
    <row r="205" spans="1:9" ht="15.75">
      <c r="A205" s="136">
        <v>195</v>
      </c>
      <c r="B205" s="163" t="s">
        <v>1778</v>
      </c>
      <c r="C205" s="65">
        <v>2023</v>
      </c>
      <c r="D205" s="65" t="s">
        <v>12</v>
      </c>
      <c r="E205" s="137"/>
      <c r="F205" s="137">
        <v>1</v>
      </c>
      <c r="G205" s="137"/>
      <c r="H205" s="137">
        <v>1</v>
      </c>
      <c r="I205" s="136"/>
    </row>
    <row r="206" spans="1:9" ht="15.75">
      <c r="A206" s="158">
        <v>196</v>
      </c>
      <c r="B206" s="163" t="s">
        <v>1779</v>
      </c>
      <c r="C206" s="65">
        <v>2023</v>
      </c>
      <c r="D206" s="65" t="s">
        <v>12</v>
      </c>
      <c r="E206" s="137"/>
      <c r="F206" s="137">
        <v>1</v>
      </c>
      <c r="G206" s="137"/>
      <c r="H206" s="137">
        <v>1</v>
      </c>
      <c r="I206" s="136"/>
    </row>
    <row r="207" spans="1:9" ht="15.75">
      <c r="A207" s="136">
        <v>197</v>
      </c>
      <c r="B207" s="163" t="s">
        <v>1780</v>
      </c>
      <c r="C207" s="65">
        <v>2023</v>
      </c>
      <c r="D207" s="65" t="s">
        <v>12</v>
      </c>
      <c r="E207" s="137"/>
      <c r="F207" s="137">
        <v>1</v>
      </c>
      <c r="G207" s="137"/>
      <c r="H207" s="137">
        <v>1</v>
      </c>
      <c r="I207" s="136"/>
    </row>
    <row r="208" spans="1:9" ht="15.75">
      <c r="A208" s="158">
        <v>198</v>
      </c>
      <c r="B208" s="163" t="s">
        <v>1781</v>
      </c>
      <c r="C208" s="65">
        <v>2023</v>
      </c>
      <c r="D208" s="65" t="s">
        <v>12</v>
      </c>
      <c r="E208" s="137"/>
      <c r="F208" s="137">
        <v>1</v>
      </c>
      <c r="G208" s="137"/>
      <c r="H208" s="137">
        <v>1</v>
      </c>
      <c r="I208" s="136"/>
    </row>
    <row r="209" spans="1:9" ht="15.75">
      <c r="A209" s="136">
        <v>199</v>
      </c>
      <c r="B209" s="163" t="s">
        <v>1782</v>
      </c>
      <c r="C209" s="65">
        <v>2023</v>
      </c>
      <c r="D209" s="65" t="s">
        <v>12</v>
      </c>
      <c r="E209" s="137"/>
      <c r="F209" s="137">
        <v>1</v>
      </c>
      <c r="G209" s="137"/>
      <c r="H209" s="137">
        <v>1</v>
      </c>
      <c r="I209" s="136"/>
    </row>
    <row r="210" spans="1:9" ht="15.75">
      <c r="A210" s="158">
        <v>200</v>
      </c>
      <c r="B210" s="163" t="s">
        <v>1783</v>
      </c>
      <c r="C210" s="65">
        <v>2023</v>
      </c>
      <c r="D210" s="65" t="s">
        <v>12</v>
      </c>
      <c r="E210" s="137"/>
      <c r="F210" s="137">
        <v>2</v>
      </c>
      <c r="G210" s="137"/>
      <c r="H210" s="137">
        <v>2</v>
      </c>
      <c r="I210" s="136"/>
    </row>
    <row r="211" spans="1:9" ht="15.75">
      <c r="A211" s="136">
        <v>201</v>
      </c>
      <c r="B211" s="163" t="s">
        <v>1679</v>
      </c>
      <c r="C211" s="65">
        <v>2023</v>
      </c>
      <c r="D211" s="65" t="s">
        <v>12</v>
      </c>
      <c r="E211" s="137"/>
      <c r="F211" s="137">
        <v>1</v>
      </c>
      <c r="G211" s="137"/>
      <c r="H211" s="137">
        <v>1</v>
      </c>
      <c r="I211" s="136"/>
    </row>
    <row r="212" spans="1:9" ht="15.75">
      <c r="A212" s="158">
        <v>202</v>
      </c>
      <c r="B212" s="163" t="s">
        <v>1784</v>
      </c>
      <c r="C212" s="65">
        <v>2023</v>
      </c>
      <c r="D212" s="65" t="s">
        <v>12</v>
      </c>
      <c r="E212" s="137"/>
      <c r="F212" s="137">
        <v>1</v>
      </c>
      <c r="G212" s="137"/>
      <c r="H212" s="137">
        <v>1</v>
      </c>
      <c r="I212" s="136"/>
    </row>
    <row r="213" spans="1:9" ht="15.75">
      <c r="A213" s="158">
        <v>203</v>
      </c>
      <c r="B213" s="163" t="s">
        <v>1785</v>
      </c>
      <c r="C213" s="65">
        <v>2023</v>
      </c>
      <c r="D213" s="65" t="s">
        <v>12</v>
      </c>
      <c r="E213" s="137"/>
      <c r="F213" s="137">
        <v>1</v>
      </c>
      <c r="G213" s="137"/>
      <c r="H213" s="137">
        <v>1</v>
      </c>
      <c r="I213" s="136"/>
    </row>
    <row r="214" spans="1:9" ht="15.75">
      <c r="A214" s="136">
        <v>204</v>
      </c>
      <c r="B214" s="163" t="s">
        <v>861</v>
      </c>
      <c r="C214" s="65">
        <v>2023</v>
      </c>
      <c r="D214" s="65" t="s">
        <v>12</v>
      </c>
      <c r="E214" s="137"/>
      <c r="F214" s="137">
        <v>1</v>
      </c>
      <c r="G214" s="137"/>
      <c r="H214" s="137">
        <v>1</v>
      </c>
      <c r="I214" s="136"/>
    </row>
    <row r="215" spans="1:9" ht="15.75">
      <c r="A215" s="158">
        <v>205</v>
      </c>
      <c r="B215" s="163" t="s">
        <v>1786</v>
      </c>
      <c r="C215" s="65">
        <v>2023</v>
      </c>
      <c r="D215" s="65" t="s">
        <v>12</v>
      </c>
      <c r="E215" s="137"/>
      <c r="F215" s="137">
        <v>1</v>
      </c>
      <c r="G215" s="137"/>
      <c r="H215" s="137">
        <v>1</v>
      </c>
      <c r="I215" s="136"/>
    </row>
    <row r="216" spans="1:9" ht="15.75">
      <c r="A216" s="136">
        <v>206</v>
      </c>
      <c r="B216" s="163" t="s">
        <v>1787</v>
      </c>
      <c r="C216" s="65">
        <v>2023</v>
      </c>
      <c r="D216" s="65" t="s">
        <v>12</v>
      </c>
      <c r="E216" s="137"/>
      <c r="F216" s="137">
        <v>2</v>
      </c>
      <c r="G216" s="137"/>
      <c r="H216" s="137">
        <v>2</v>
      </c>
      <c r="I216" s="136"/>
    </row>
    <row r="217" spans="1:9" ht="15.75">
      <c r="A217" s="158">
        <v>207</v>
      </c>
      <c r="B217" s="163" t="s">
        <v>1677</v>
      </c>
      <c r="C217" s="65">
        <v>2023</v>
      </c>
      <c r="D217" s="65" t="s">
        <v>12</v>
      </c>
      <c r="E217" s="137"/>
      <c r="F217" s="137">
        <v>1</v>
      </c>
      <c r="G217" s="137"/>
      <c r="H217" s="137">
        <v>1</v>
      </c>
      <c r="I217" s="136"/>
    </row>
    <row r="218" spans="1:9" ht="15.75">
      <c r="A218" s="158">
        <v>208</v>
      </c>
      <c r="B218" s="164" t="s">
        <v>1788</v>
      </c>
      <c r="C218" s="65">
        <v>2023</v>
      </c>
      <c r="D218" s="65" t="s">
        <v>12</v>
      </c>
      <c r="E218" s="137"/>
      <c r="F218" s="137">
        <v>1</v>
      </c>
      <c r="G218" s="137"/>
      <c r="H218" s="137">
        <v>1</v>
      </c>
      <c r="I218" s="136"/>
    </row>
    <row r="219" spans="1:9" ht="15.75">
      <c r="A219" s="158">
        <v>209</v>
      </c>
      <c r="B219" s="164" t="s">
        <v>1789</v>
      </c>
      <c r="C219" s="65">
        <v>2023</v>
      </c>
      <c r="D219" s="65" t="s">
        <v>12</v>
      </c>
      <c r="E219" s="137"/>
      <c r="F219" s="137">
        <v>1</v>
      </c>
      <c r="G219" s="137"/>
      <c r="H219" s="137">
        <v>1</v>
      </c>
      <c r="I219" s="136"/>
    </row>
    <row r="220" spans="1:9" ht="15.75">
      <c r="A220" s="158">
        <v>210</v>
      </c>
      <c r="B220" s="164" t="s">
        <v>1790</v>
      </c>
      <c r="C220" s="65">
        <v>2023</v>
      </c>
      <c r="D220" s="65" t="s">
        <v>12</v>
      </c>
      <c r="E220" s="137"/>
      <c r="F220" s="137">
        <v>1</v>
      </c>
      <c r="G220" s="137"/>
      <c r="H220" s="137">
        <v>1</v>
      </c>
      <c r="I220" s="136"/>
    </row>
    <row r="221" spans="1:9" ht="15.75">
      <c r="A221" s="158">
        <v>211</v>
      </c>
      <c r="B221" s="164" t="s">
        <v>1791</v>
      </c>
      <c r="C221" s="65">
        <v>2023</v>
      </c>
      <c r="D221" s="65" t="s">
        <v>12</v>
      </c>
      <c r="E221" s="137"/>
      <c r="F221" s="137">
        <v>1</v>
      </c>
      <c r="G221" s="137"/>
      <c r="H221" s="137">
        <v>1</v>
      </c>
      <c r="I221" s="136"/>
    </row>
    <row r="222" spans="1:9" ht="15.75">
      <c r="A222" s="158">
        <v>212</v>
      </c>
      <c r="B222" s="164" t="s">
        <v>1792</v>
      </c>
      <c r="C222" s="65">
        <v>2023</v>
      </c>
      <c r="D222" s="65" t="s">
        <v>12</v>
      </c>
      <c r="E222" s="137"/>
      <c r="F222" s="137">
        <v>2</v>
      </c>
      <c r="G222" s="137"/>
      <c r="H222" s="137">
        <v>2</v>
      </c>
      <c r="I222" s="136"/>
    </row>
    <row r="223" spans="1:9" ht="15.75">
      <c r="A223" s="158">
        <v>213</v>
      </c>
      <c r="B223" s="164" t="s">
        <v>1793</v>
      </c>
      <c r="C223" s="65">
        <v>2023</v>
      </c>
      <c r="D223" s="65" t="s">
        <v>12</v>
      </c>
      <c r="E223" s="137"/>
      <c r="F223" s="137">
        <v>2</v>
      </c>
      <c r="G223" s="137"/>
      <c r="H223" s="137">
        <v>2</v>
      </c>
      <c r="I223" s="136"/>
    </row>
    <row r="224" spans="1:9" ht="15.75">
      <c r="A224" s="158">
        <v>214</v>
      </c>
      <c r="B224" s="164" t="s">
        <v>1794</v>
      </c>
      <c r="C224" s="65">
        <v>2023</v>
      </c>
      <c r="D224" s="65" t="s">
        <v>12</v>
      </c>
      <c r="E224" s="137"/>
      <c r="F224" s="137">
        <v>1</v>
      </c>
      <c r="G224" s="137"/>
      <c r="H224" s="137">
        <v>1</v>
      </c>
      <c r="I224" s="136"/>
    </row>
    <row r="225" spans="1:9" ht="31.5">
      <c r="A225" s="158">
        <v>215</v>
      </c>
      <c r="B225" s="164" t="s">
        <v>1795</v>
      </c>
      <c r="C225" s="65">
        <v>2023</v>
      </c>
      <c r="D225" s="65" t="s">
        <v>12</v>
      </c>
      <c r="E225" s="137"/>
      <c r="F225" s="137">
        <v>1</v>
      </c>
      <c r="G225" s="137"/>
      <c r="H225" s="137">
        <v>1</v>
      </c>
      <c r="I225" s="136"/>
    </row>
    <row r="226" spans="1:9" ht="15.75">
      <c r="A226" s="158">
        <v>216</v>
      </c>
      <c r="B226" s="164" t="s">
        <v>1796</v>
      </c>
      <c r="C226" s="65">
        <v>2023</v>
      </c>
      <c r="D226" s="65" t="s">
        <v>12</v>
      </c>
      <c r="E226" s="137"/>
      <c r="F226" s="137">
        <v>1</v>
      </c>
      <c r="G226" s="137"/>
      <c r="H226" s="137">
        <v>1</v>
      </c>
      <c r="I226" s="136"/>
    </row>
    <row r="227" spans="1:9" ht="15.75">
      <c r="A227" s="158">
        <v>217</v>
      </c>
      <c r="B227" s="164" t="s">
        <v>1797</v>
      </c>
      <c r="C227" s="65">
        <v>2023</v>
      </c>
      <c r="D227" s="65" t="s">
        <v>12</v>
      </c>
      <c r="E227" s="137"/>
      <c r="F227" s="137">
        <v>6</v>
      </c>
      <c r="G227" s="137"/>
      <c r="H227" s="137">
        <v>6</v>
      </c>
      <c r="I227" s="136"/>
    </row>
    <row r="228" spans="1:9" ht="15.75">
      <c r="A228" s="158">
        <v>218</v>
      </c>
      <c r="B228" s="164" t="s">
        <v>1798</v>
      </c>
      <c r="C228" s="65">
        <v>2023</v>
      </c>
      <c r="D228" s="65" t="s">
        <v>12</v>
      </c>
      <c r="E228" s="137"/>
      <c r="F228" s="137">
        <v>12</v>
      </c>
      <c r="G228" s="137"/>
      <c r="H228" s="137">
        <v>12</v>
      </c>
      <c r="I228" s="136"/>
    </row>
    <row r="229" spans="1:9" ht="15.75">
      <c r="A229" s="158">
        <v>219</v>
      </c>
      <c r="B229" s="164" t="s">
        <v>1210</v>
      </c>
      <c r="C229" s="65">
        <v>2023</v>
      </c>
      <c r="D229" s="65" t="s">
        <v>12</v>
      </c>
      <c r="E229" s="137"/>
      <c r="F229" s="137">
        <v>3</v>
      </c>
      <c r="G229" s="137"/>
      <c r="H229" s="137">
        <v>3</v>
      </c>
      <c r="I229" s="136"/>
    </row>
    <row r="230" spans="1:9" ht="15.75">
      <c r="A230" s="158">
        <v>220</v>
      </c>
      <c r="B230" s="164" t="s">
        <v>1799</v>
      </c>
      <c r="C230" s="65">
        <v>2023</v>
      </c>
      <c r="D230" s="65" t="s">
        <v>12</v>
      </c>
      <c r="E230" s="137"/>
      <c r="F230" s="137">
        <v>1</v>
      </c>
      <c r="G230" s="137"/>
      <c r="H230" s="137">
        <v>1</v>
      </c>
      <c r="I230" s="136"/>
    </row>
    <row r="231" spans="1:9" ht="15.75">
      <c r="A231" s="158">
        <v>221</v>
      </c>
      <c r="B231" s="164" t="s">
        <v>1800</v>
      </c>
      <c r="C231" s="65">
        <v>2023</v>
      </c>
      <c r="D231" s="65" t="s">
        <v>12</v>
      </c>
      <c r="E231" s="137"/>
      <c r="F231" s="137">
        <v>1</v>
      </c>
      <c r="G231" s="137"/>
      <c r="H231" s="137">
        <v>1</v>
      </c>
      <c r="I231" s="136"/>
    </row>
    <row r="232" spans="1:9" ht="15.75">
      <c r="A232" s="158">
        <v>222</v>
      </c>
      <c r="B232" s="164" t="s">
        <v>1801</v>
      </c>
      <c r="C232" s="65">
        <v>2023</v>
      </c>
      <c r="D232" s="65" t="s">
        <v>12</v>
      </c>
      <c r="E232" s="137"/>
      <c r="F232" s="137">
        <v>3</v>
      </c>
      <c r="G232" s="137"/>
      <c r="H232" s="137">
        <v>3</v>
      </c>
      <c r="I232" s="136"/>
    </row>
    <row r="233" spans="1:9" ht="15.75">
      <c r="A233" s="158">
        <v>223</v>
      </c>
      <c r="B233" s="164" t="s">
        <v>1802</v>
      </c>
      <c r="C233" s="65">
        <v>2023</v>
      </c>
      <c r="D233" s="65" t="s">
        <v>12</v>
      </c>
      <c r="E233" s="137"/>
      <c r="F233" s="137">
        <v>2</v>
      </c>
      <c r="G233" s="137"/>
      <c r="H233" s="137">
        <v>2</v>
      </c>
      <c r="I233" s="136"/>
    </row>
    <row r="234" spans="1:9" ht="15.75">
      <c r="A234" s="158">
        <v>224</v>
      </c>
      <c r="B234" s="164" t="s">
        <v>1803</v>
      </c>
      <c r="C234" s="65">
        <v>2023</v>
      </c>
      <c r="D234" s="65" t="s">
        <v>12</v>
      </c>
      <c r="E234" s="137"/>
      <c r="F234" s="137">
        <v>18</v>
      </c>
      <c r="G234" s="137"/>
      <c r="H234" s="137">
        <v>18</v>
      </c>
      <c r="I234" s="136"/>
    </row>
    <row r="235" spans="1:9" ht="15.75">
      <c r="A235" s="158">
        <v>225</v>
      </c>
      <c r="B235" s="164" t="s">
        <v>1699</v>
      </c>
      <c r="C235" s="65">
        <v>2023</v>
      </c>
      <c r="D235" s="65" t="s">
        <v>12</v>
      </c>
      <c r="E235" s="137"/>
      <c r="F235" s="137">
        <v>4</v>
      </c>
      <c r="G235" s="137"/>
      <c r="H235" s="137">
        <v>4</v>
      </c>
      <c r="I235" s="136"/>
    </row>
    <row r="236" spans="1:9" ht="15.75">
      <c r="A236" s="158">
        <v>226</v>
      </c>
      <c r="B236" s="164" t="s">
        <v>1804</v>
      </c>
      <c r="C236" s="65">
        <v>2023</v>
      </c>
      <c r="D236" s="65" t="s">
        <v>12</v>
      </c>
      <c r="E236" s="137"/>
      <c r="F236" s="137">
        <v>1</v>
      </c>
      <c r="G236" s="137"/>
      <c r="H236" s="137">
        <v>1</v>
      </c>
      <c r="I236" s="136"/>
    </row>
    <row r="237" spans="1:9" ht="15.75">
      <c r="A237" s="158">
        <v>227</v>
      </c>
      <c r="B237" s="164" t="s">
        <v>1765</v>
      </c>
      <c r="C237" s="65">
        <v>2023</v>
      </c>
      <c r="D237" s="65" t="s">
        <v>12</v>
      </c>
      <c r="E237" s="137"/>
      <c r="F237" s="137">
        <v>5</v>
      </c>
      <c r="G237" s="137"/>
      <c r="H237" s="137">
        <v>5</v>
      </c>
      <c r="I237" s="136"/>
    </row>
    <row r="238" spans="1:9" ht="15.75">
      <c r="A238" s="158">
        <v>228</v>
      </c>
      <c r="B238" s="164" t="s">
        <v>1805</v>
      </c>
      <c r="C238" s="65">
        <v>2023</v>
      </c>
      <c r="D238" s="65" t="s">
        <v>12</v>
      </c>
      <c r="E238" s="137"/>
      <c r="F238" s="137">
        <v>4</v>
      </c>
      <c r="G238" s="137"/>
      <c r="H238" s="137">
        <v>4</v>
      </c>
      <c r="I238" s="136"/>
    </row>
    <row r="239" spans="1:9" ht="15.75">
      <c r="A239" s="158">
        <v>229</v>
      </c>
      <c r="B239" s="164" t="s">
        <v>1665</v>
      </c>
      <c r="C239" s="65">
        <v>2023</v>
      </c>
      <c r="D239" s="65" t="s">
        <v>12</v>
      </c>
      <c r="E239" s="137"/>
      <c r="F239" s="137">
        <v>3</v>
      </c>
      <c r="G239" s="137"/>
      <c r="H239" s="137">
        <v>3</v>
      </c>
      <c r="I239" s="136"/>
    </row>
    <row r="240" spans="1:9" ht="15.75">
      <c r="A240" s="158">
        <v>230</v>
      </c>
      <c r="B240" s="164" t="s">
        <v>1806</v>
      </c>
      <c r="C240" s="65">
        <v>2023</v>
      </c>
      <c r="D240" s="65" t="s">
        <v>12</v>
      </c>
      <c r="E240" s="137"/>
      <c r="F240" s="137">
        <v>2</v>
      </c>
      <c r="G240" s="137"/>
      <c r="H240" s="137">
        <v>2</v>
      </c>
      <c r="I240" s="136"/>
    </row>
    <row r="241" spans="1:9" ht="31.5">
      <c r="A241" s="158">
        <v>231</v>
      </c>
      <c r="B241" s="164" t="s">
        <v>1807</v>
      </c>
      <c r="C241" s="65">
        <v>2023</v>
      </c>
      <c r="D241" s="65" t="s">
        <v>12</v>
      </c>
      <c r="E241" s="137"/>
      <c r="F241" s="137">
        <v>4</v>
      </c>
      <c r="G241" s="137"/>
      <c r="H241" s="137">
        <v>4</v>
      </c>
      <c r="I241" s="136"/>
    </row>
    <row r="242" spans="1:9" ht="31.5">
      <c r="A242" s="158">
        <v>232</v>
      </c>
      <c r="B242" s="164" t="s">
        <v>1808</v>
      </c>
      <c r="C242" s="65">
        <v>2023</v>
      </c>
      <c r="D242" s="65" t="s">
        <v>12</v>
      </c>
      <c r="E242" s="137"/>
      <c r="F242" s="137">
        <v>2</v>
      </c>
      <c r="G242" s="137"/>
      <c r="H242" s="137">
        <v>2</v>
      </c>
      <c r="I242" s="136"/>
    </row>
    <row r="243" spans="1:9" ht="15.75">
      <c r="A243" s="158">
        <v>233</v>
      </c>
      <c r="B243" s="164" t="s">
        <v>1685</v>
      </c>
      <c r="C243" s="65">
        <v>2023</v>
      </c>
      <c r="D243" s="65" t="s">
        <v>12</v>
      </c>
      <c r="E243" s="137"/>
      <c r="F243" s="137">
        <v>1</v>
      </c>
      <c r="G243" s="137"/>
      <c r="H243" s="137">
        <v>1</v>
      </c>
      <c r="I243" s="136"/>
    </row>
    <row r="244" spans="1:9" ht="15.75">
      <c r="A244" s="158">
        <v>234</v>
      </c>
      <c r="B244" s="164" t="s">
        <v>1809</v>
      </c>
      <c r="C244" s="65">
        <v>2023</v>
      </c>
      <c r="D244" s="65" t="s">
        <v>12</v>
      </c>
      <c r="E244" s="137"/>
      <c r="F244" s="137">
        <v>1</v>
      </c>
      <c r="G244" s="137"/>
      <c r="H244" s="137">
        <v>1</v>
      </c>
      <c r="I244" s="136"/>
    </row>
    <row r="245" spans="1:9" ht="15.75">
      <c r="A245" s="158">
        <v>235</v>
      </c>
      <c r="B245" s="164" t="s">
        <v>1810</v>
      </c>
      <c r="C245" s="65">
        <v>2023</v>
      </c>
      <c r="D245" s="65" t="s">
        <v>12</v>
      </c>
      <c r="E245" s="137"/>
      <c r="F245" s="137">
        <v>2</v>
      </c>
      <c r="G245" s="137"/>
      <c r="H245" s="137">
        <v>2</v>
      </c>
      <c r="I245" s="136"/>
    </row>
    <row r="246" spans="1:9" ht="15.75">
      <c r="A246" s="158">
        <v>236</v>
      </c>
      <c r="B246" s="164" t="s">
        <v>172</v>
      </c>
      <c r="C246" s="65">
        <v>2023</v>
      </c>
      <c r="D246" s="65" t="s">
        <v>12</v>
      </c>
      <c r="E246" s="137"/>
      <c r="F246" s="137">
        <v>5</v>
      </c>
      <c r="G246" s="137"/>
      <c r="H246" s="137">
        <v>5</v>
      </c>
      <c r="I246" s="136"/>
    </row>
    <row r="247" spans="1:9" ht="15.75">
      <c r="A247" s="158">
        <v>237</v>
      </c>
      <c r="B247" s="164" t="s">
        <v>1811</v>
      </c>
      <c r="C247" s="65">
        <v>2023</v>
      </c>
      <c r="D247" s="65" t="s">
        <v>12</v>
      </c>
      <c r="E247" s="137"/>
      <c r="F247" s="137">
        <v>2</v>
      </c>
      <c r="G247" s="137"/>
      <c r="H247" s="137">
        <v>2</v>
      </c>
      <c r="I247" s="136"/>
    </row>
    <row r="248" spans="1:9" ht="15.75">
      <c r="A248" s="158">
        <v>238</v>
      </c>
      <c r="B248" s="164" t="s">
        <v>1054</v>
      </c>
      <c r="C248" s="65">
        <v>2023</v>
      </c>
      <c r="D248" s="65" t="s">
        <v>12</v>
      </c>
      <c r="E248" s="137"/>
      <c r="F248" s="137">
        <v>28</v>
      </c>
      <c r="G248" s="137"/>
      <c r="H248" s="137">
        <v>28</v>
      </c>
      <c r="I248" s="136"/>
    </row>
    <row r="249" spans="1:9" ht="15.75">
      <c r="A249" s="158">
        <v>239</v>
      </c>
      <c r="B249" s="164" t="s">
        <v>1812</v>
      </c>
      <c r="C249" s="65">
        <v>2023</v>
      </c>
      <c r="D249" s="65" t="s">
        <v>12</v>
      </c>
      <c r="E249" s="137"/>
      <c r="F249" s="137">
        <v>14</v>
      </c>
      <c r="G249" s="137"/>
      <c r="H249" s="137">
        <v>14</v>
      </c>
      <c r="I249" s="136"/>
    </row>
    <row r="250" spans="1:9" ht="15.75">
      <c r="A250" s="158">
        <v>240</v>
      </c>
      <c r="B250" s="164" t="s">
        <v>1752</v>
      </c>
      <c r="C250" s="65">
        <v>2023</v>
      </c>
      <c r="D250" s="65" t="s">
        <v>12</v>
      </c>
      <c r="E250" s="137"/>
      <c r="F250" s="137">
        <v>170</v>
      </c>
      <c r="G250" s="137"/>
      <c r="H250" s="137">
        <v>170</v>
      </c>
      <c r="I250" s="136"/>
    </row>
    <row r="251" spans="1:9" ht="15.75">
      <c r="A251" s="158">
        <v>241</v>
      </c>
      <c r="B251" s="164" t="s">
        <v>1813</v>
      </c>
      <c r="C251" s="65">
        <v>2023</v>
      </c>
      <c r="D251" s="65" t="s">
        <v>12</v>
      </c>
      <c r="E251" s="137"/>
      <c r="F251" s="137">
        <v>170</v>
      </c>
      <c r="G251" s="137"/>
      <c r="H251" s="137">
        <v>170</v>
      </c>
      <c r="I251" s="136"/>
    </row>
    <row r="252" spans="1:9" ht="15.75">
      <c r="A252" s="158">
        <v>242</v>
      </c>
      <c r="B252" s="164" t="s">
        <v>1751</v>
      </c>
      <c r="C252" s="65">
        <v>2023</v>
      </c>
      <c r="D252" s="65" t="s">
        <v>12</v>
      </c>
      <c r="E252" s="137"/>
      <c r="F252" s="137">
        <v>170</v>
      </c>
      <c r="G252" s="137"/>
      <c r="H252" s="137">
        <v>170</v>
      </c>
      <c r="I252" s="136"/>
    </row>
    <row r="253" spans="1:9" ht="15.75">
      <c r="A253" s="158">
        <v>243</v>
      </c>
      <c r="B253" s="164" t="s">
        <v>1814</v>
      </c>
      <c r="C253" s="65">
        <v>2023</v>
      </c>
      <c r="D253" s="65" t="s">
        <v>12</v>
      </c>
      <c r="E253" s="137"/>
      <c r="F253" s="137">
        <v>168</v>
      </c>
      <c r="G253" s="137"/>
      <c r="H253" s="137">
        <v>168</v>
      </c>
      <c r="I253" s="136"/>
    </row>
    <row r="254" spans="1:9" ht="15.75">
      <c r="A254" s="158">
        <v>244</v>
      </c>
      <c r="B254" s="164" t="s">
        <v>1815</v>
      </c>
      <c r="C254" s="65">
        <v>2023</v>
      </c>
      <c r="D254" s="65" t="s">
        <v>12</v>
      </c>
      <c r="E254" s="137"/>
      <c r="F254" s="137">
        <v>30</v>
      </c>
      <c r="G254" s="137"/>
      <c r="H254" s="137">
        <v>30</v>
      </c>
      <c r="I254" s="136"/>
    </row>
    <row r="255" spans="1:9" ht="15.75">
      <c r="A255" s="158">
        <v>245</v>
      </c>
      <c r="B255" s="164" t="s">
        <v>1816</v>
      </c>
      <c r="C255" s="65">
        <v>2023</v>
      </c>
      <c r="D255" s="65" t="s">
        <v>12</v>
      </c>
      <c r="E255" s="137"/>
      <c r="F255" s="137">
        <v>81</v>
      </c>
      <c r="G255" s="137"/>
      <c r="H255" s="137">
        <v>81</v>
      </c>
      <c r="I255" s="136"/>
    </row>
    <row r="256" spans="1:9" ht="15.75">
      <c r="A256" s="158">
        <v>246</v>
      </c>
      <c r="B256" s="164" t="s">
        <v>1817</v>
      </c>
      <c r="C256" s="65">
        <v>2023</v>
      </c>
      <c r="D256" s="65" t="s">
        <v>12</v>
      </c>
      <c r="E256" s="137"/>
      <c r="F256" s="137">
        <v>16</v>
      </c>
      <c r="G256" s="137"/>
      <c r="H256" s="137">
        <v>16</v>
      </c>
      <c r="I256" s="136"/>
    </row>
    <row r="257" spans="1:9" ht="15.75">
      <c r="A257" s="165">
        <v>247</v>
      </c>
      <c r="B257" s="164" t="s">
        <v>1818</v>
      </c>
      <c r="C257" s="65">
        <v>2023</v>
      </c>
      <c r="D257" s="65" t="s">
        <v>12</v>
      </c>
      <c r="E257" s="137"/>
      <c r="F257" s="137">
        <v>25</v>
      </c>
      <c r="G257" s="137"/>
      <c r="H257" s="137">
        <v>25</v>
      </c>
      <c r="I257" s="137"/>
    </row>
    <row r="258" spans="1:9" ht="15.75">
      <c r="A258" s="165">
        <v>248</v>
      </c>
      <c r="B258" s="164" t="s">
        <v>1819</v>
      </c>
      <c r="C258" s="65">
        <v>2023</v>
      </c>
      <c r="D258" s="65" t="s">
        <v>12</v>
      </c>
      <c r="E258" s="137"/>
      <c r="F258" s="137">
        <v>4</v>
      </c>
      <c r="G258" s="137"/>
      <c r="H258" s="137">
        <v>4</v>
      </c>
      <c r="I258" s="137"/>
    </row>
    <row r="259" spans="1:9" ht="15.75">
      <c r="A259" s="165">
        <v>249</v>
      </c>
      <c r="B259" s="164" t="s">
        <v>1667</v>
      </c>
      <c r="C259" s="65">
        <v>2023</v>
      </c>
      <c r="D259" s="65" t="s">
        <v>12</v>
      </c>
      <c r="E259" s="137"/>
      <c r="F259" s="137">
        <v>4</v>
      </c>
      <c r="G259" s="137"/>
      <c r="H259" s="137">
        <v>4</v>
      </c>
      <c r="I259" s="137"/>
    </row>
    <row r="260" spans="1:9" ht="15.75">
      <c r="A260" s="165">
        <v>250</v>
      </c>
      <c r="B260" s="164" t="s">
        <v>1820</v>
      </c>
      <c r="C260" s="65">
        <v>2023</v>
      </c>
      <c r="D260" s="65" t="s">
        <v>12</v>
      </c>
      <c r="E260" s="137"/>
      <c r="F260" s="137">
        <v>1</v>
      </c>
      <c r="G260" s="137"/>
      <c r="H260" s="137">
        <v>1</v>
      </c>
      <c r="I260" s="137"/>
    </row>
    <row r="261" spans="1:9" ht="31.5">
      <c r="A261" s="165">
        <v>251</v>
      </c>
      <c r="B261" s="164" t="s">
        <v>1821</v>
      </c>
      <c r="C261" s="65">
        <v>2023</v>
      </c>
      <c r="D261" s="65" t="s">
        <v>12</v>
      </c>
      <c r="E261" s="137"/>
      <c r="F261" s="137">
        <v>4</v>
      </c>
      <c r="G261" s="137"/>
      <c r="H261" s="137">
        <v>4</v>
      </c>
      <c r="I261" s="137"/>
    </row>
    <row r="262" spans="1:9" ht="15.75">
      <c r="A262" s="165">
        <v>252</v>
      </c>
      <c r="B262" s="164" t="s">
        <v>1741</v>
      </c>
      <c r="C262" s="65">
        <v>2023</v>
      </c>
      <c r="D262" s="65" t="s">
        <v>12</v>
      </c>
      <c r="E262" s="137"/>
      <c r="F262" s="137">
        <v>4</v>
      </c>
      <c r="G262" s="137"/>
      <c r="H262" s="137">
        <v>4</v>
      </c>
      <c r="I262" s="137"/>
    </row>
    <row r="263" spans="1:9" ht="15.75">
      <c r="A263" s="165">
        <v>253</v>
      </c>
      <c r="B263" s="164" t="s">
        <v>905</v>
      </c>
      <c r="C263" s="65">
        <v>2023</v>
      </c>
      <c r="D263" s="65" t="s">
        <v>12</v>
      </c>
      <c r="E263" s="137"/>
      <c r="F263" s="137">
        <v>1</v>
      </c>
      <c r="G263" s="137"/>
      <c r="H263" s="137">
        <v>1</v>
      </c>
      <c r="I263" s="137"/>
    </row>
    <row r="264" spans="1:9" ht="15.75">
      <c r="A264" s="165">
        <v>254</v>
      </c>
      <c r="B264" s="164" t="s">
        <v>1822</v>
      </c>
      <c r="C264" s="65">
        <v>2023</v>
      </c>
      <c r="D264" s="65" t="s">
        <v>12</v>
      </c>
      <c r="E264" s="137"/>
      <c r="F264" s="137">
        <v>42</v>
      </c>
      <c r="G264" s="137"/>
      <c r="H264" s="137">
        <v>42</v>
      </c>
      <c r="I264" s="137"/>
    </row>
    <row r="265" spans="1:9" ht="15.75">
      <c r="A265" s="165">
        <v>255</v>
      </c>
      <c r="B265" s="164" t="s">
        <v>1823</v>
      </c>
      <c r="C265" s="65">
        <v>2023</v>
      </c>
      <c r="D265" s="65" t="s">
        <v>12</v>
      </c>
      <c r="E265" s="137">
        <v>857</v>
      </c>
      <c r="F265" s="137">
        <v>140</v>
      </c>
      <c r="G265" s="137">
        <v>119980</v>
      </c>
      <c r="H265" s="137">
        <v>140</v>
      </c>
      <c r="I265" s="137">
        <v>119980</v>
      </c>
    </row>
    <row r="266" spans="1:9" ht="15.75">
      <c r="A266" s="165">
        <v>256</v>
      </c>
      <c r="B266" s="164" t="s">
        <v>1711</v>
      </c>
      <c r="C266" s="65">
        <v>2023</v>
      </c>
      <c r="D266" s="65" t="s">
        <v>12</v>
      </c>
      <c r="E266" s="137">
        <v>1200</v>
      </c>
      <c r="F266" s="137">
        <v>145</v>
      </c>
      <c r="G266" s="137">
        <v>174000</v>
      </c>
      <c r="H266" s="137">
        <v>45</v>
      </c>
      <c r="I266" s="137">
        <v>174000</v>
      </c>
    </row>
    <row r="267" spans="1:9" ht="15.75">
      <c r="A267" s="165">
        <v>257</v>
      </c>
      <c r="B267" s="164" t="s">
        <v>1791</v>
      </c>
      <c r="C267" s="65">
        <v>2023</v>
      </c>
      <c r="D267" s="65" t="s">
        <v>12</v>
      </c>
      <c r="E267" s="137"/>
      <c r="F267" s="137">
        <v>1</v>
      </c>
      <c r="G267" s="137"/>
      <c r="H267" s="137">
        <v>1</v>
      </c>
      <c r="I267" s="137"/>
    </row>
    <row r="268" spans="1:9" ht="15.75">
      <c r="A268" s="165">
        <v>258</v>
      </c>
      <c r="B268" s="164" t="s">
        <v>746</v>
      </c>
      <c r="C268" s="65">
        <v>2023</v>
      </c>
      <c r="D268" s="65" t="s">
        <v>12</v>
      </c>
      <c r="E268" s="137">
        <v>20000</v>
      </c>
      <c r="F268" s="137">
        <v>1</v>
      </c>
      <c r="G268" s="137">
        <v>20000</v>
      </c>
      <c r="H268" s="137">
        <v>1</v>
      </c>
      <c r="I268" s="137">
        <v>20000</v>
      </c>
    </row>
    <row r="269" spans="1:9" ht="15.75">
      <c r="A269" s="165">
        <v>259</v>
      </c>
      <c r="B269" s="164" t="s">
        <v>1824</v>
      </c>
      <c r="C269" s="65">
        <v>2023</v>
      </c>
      <c r="D269" s="65" t="s">
        <v>12</v>
      </c>
      <c r="E269" s="137"/>
      <c r="F269" s="137">
        <v>4</v>
      </c>
      <c r="G269" s="137"/>
      <c r="H269" s="137">
        <v>4</v>
      </c>
      <c r="I269" s="137"/>
    </row>
    <row r="270" spans="1:9" ht="15.75">
      <c r="A270" s="165">
        <v>260</v>
      </c>
      <c r="B270" s="164" t="s">
        <v>1463</v>
      </c>
      <c r="C270" s="65">
        <v>2023</v>
      </c>
      <c r="D270" s="65" t="s">
        <v>12</v>
      </c>
      <c r="E270" s="137"/>
      <c r="F270" s="137">
        <v>1</v>
      </c>
      <c r="G270" s="137"/>
      <c r="H270" s="137">
        <v>1</v>
      </c>
      <c r="I270" s="137"/>
    </row>
    <row r="271" spans="1:9" ht="15.75">
      <c r="A271" s="165">
        <v>261</v>
      </c>
      <c r="B271" s="164" t="s">
        <v>867</v>
      </c>
      <c r="C271" s="65">
        <v>2015</v>
      </c>
      <c r="D271" s="65" t="s">
        <v>12</v>
      </c>
      <c r="E271" s="137">
        <v>60000</v>
      </c>
      <c r="F271" s="137">
        <v>1</v>
      </c>
      <c r="G271" s="137">
        <v>60000</v>
      </c>
      <c r="H271" s="137">
        <v>1</v>
      </c>
      <c r="I271" s="137">
        <v>60000</v>
      </c>
    </row>
    <row r="272" spans="1:9" ht="15.75">
      <c r="A272" s="165"/>
      <c r="B272" s="164" t="s">
        <v>1825</v>
      </c>
      <c r="C272" s="65"/>
      <c r="D272" s="65"/>
      <c r="E272" s="137"/>
      <c r="F272" s="137"/>
      <c r="G272" s="137"/>
      <c r="H272" s="137">
        <f>SUM(H11:H271)</f>
        <v>4224</v>
      </c>
      <c r="I272" s="137">
        <f>SUM(I11:I271)</f>
        <v>7279029</v>
      </c>
    </row>
    <row r="275" spans="1:8" ht="16.5">
      <c r="A275" s="1347" t="s">
        <v>1826</v>
      </c>
      <c r="B275" s="1347"/>
      <c r="C275" s="1347"/>
      <c r="D275" s="1347"/>
      <c r="E275" s="1347"/>
      <c r="F275" s="1347"/>
      <c r="G275" s="1347"/>
      <c r="H275" s="1347"/>
    </row>
    <row r="276" spans="1:8" ht="16.5">
      <c r="A276" s="1347" t="s">
        <v>1827</v>
      </c>
      <c r="B276" s="1347" t="s">
        <v>714</v>
      </c>
      <c r="C276" s="1347"/>
      <c r="D276" s="1347"/>
      <c r="E276" s="1347"/>
      <c r="F276" s="1347"/>
      <c r="G276" s="1347"/>
      <c r="H276" s="1347"/>
    </row>
    <row r="277" spans="1:8" ht="15.75">
      <c r="A277" s="154"/>
      <c r="B277" s="166"/>
      <c r="C277" s="133"/>
      <c r="D277" s="167"/>
      <c r="E277" s="166"/>
      <c r="F277" s="167"/>
      <c r="G277" s="167"/>
      <c r="H277" s="166"/>
    </row>
    <row r="278" spans="1:8">
      <c r="A278" s="1348" t="s">
        <v>672</v>
      </c>
      <c r="B278" s="1348" t="s">
        <v>673</v>
      </c>
      <c r="C278" s="1332" t="s">
        <v>5</v>
      </c>
      <c r="D278" s="1342" t="s">
        <v>718</v>
      </c>
      <c r="E278" s="1344" t="s">
        <v>676</v>
      </c>
      <c r="F278" s="1345"/>
      <c r="G278" s="1346" t="s">
        <v>677</v>
      </c>
      <c r="H278" s="1346"/>
    </row>
    <row r="279" spans="1:8" ht="21">
      <c r="A279" s="1349"/>
      <c r="B279" s="1349"/>
      <c r="C279" s="1333"/>
      <c r="D279" s="1343"/>
      <c r="E279" s="178" t="s">
        <v>678</v>
      </c>
      <c r="F279" s="182" t="s">
        <v>679</v>
      </c>
      <c r="G279" s="157" t="s">
        <v>719</v>
      </c>
      <c r="H279" s="75" t="s">
        <v>720</v>
      </c>
    </row>
    <row r="280" spans="1:8" ht="15.75">
      <c r="A280" s="136">
        <v>1</v>
      </c>
      <c r="B280" s="136" t="s">
        <v>941</v>
      </c>
      <c r="C280" s="136" t="s">
        <v>942</v>
      </c>
      <c r="D280" s="137">
        <v>2985</v>
      </c>
      <c r="E280" s="136">
        <v>19</v>
      </c>
      <c r="F280" s="170">
        <f>SUM(D280*E280)</f>
        <v>56715</v>
      </c>
      <c r="G280" s="136">
        <f>SUM(E280)</f>
        <v>19</v>
      </c>
      <c r="H280" s="227">
        <f t="shared" ref="H280:H301" si="2">SUM(F280)</f>
        <v>56715</v>
      </c>
    </row>
    <row r="281" spans="1:8" ht="15.75">
      <c r="A281" s="158">
        <v>2</v>
      </c>
      <c r="B281" s="136" t="s">
        <v>943</v>
      </c>
      <c r="C281" s="136" t="s">
        <v>942</v>
      </c>
      <c r="D281" s="136">
        <v>432</v>
      </c>
      <c r="E281" s="137">
        <v>11.7</v>
      </c>
      <c r="F281" s="170">
        <v>5054</v>
      </c>
      <c r="G281" s="136">
        <f t="shared" ref="G281:G301" si="3">SUM(E281)</f>
        <v>11.7</v>
      </c>
      <c r="H281" s="227">
        <f t="shared" si="2"/>
        <v>5054</v>
      </c>
    </row>
    <row r="282" spans="1:8" ht="15.75">
      <c r="A282" s="136">
        <v>3</v>
      </c>
      <c r="B282" s="136" t="s">
        <v>944</v>
      </c>
      <c r="C282" s="136" t="s">
        <v>942</v>
      </c>
      <c r="D282" s="136">
        <v>462</v>
      </c>
      <c r="E282" s="137">
        <v>15.2</v>
      </c>
      <c r="F282" s="170">
        <f t="shared" ref="F282:F301" si="4">SUM(D282*E282)</f>
        <v>7022.4</v>
      </c>
      <c r="G282" s="136">
        <f t="shared" si="3"/>
        <v>15.2</v>
      </c>
      <c r="H282" s="227">
        <f t="shared" si="2"/>
        <v>7022.4</v>
      </c>
    </row>
    <row r="283" spans="1:8" ht="15.75">
      <c r="A283" s="158">
        <v>4</v>
      </c>
      <c r="B283" s="136" t="s">
        <v>945</v>
      </c>
      <c r="C283" s="136" t="s">
        <v>942</v>
      </c>
      <c r="D283" s="136">
        <v>432</v>
      </c>
      <c r="E283" s="137">
        <v>11.1</v>
      </c>
      <c r="F283" s="170">
        <f t="shared" si="4"/>
        <v>4795.2</v>
      </c>
      <c r="G283" s="136">
        <f t="shared" si="3"/>
        <v>11.1</v>
      </c>
      <c r="H283" s="227">
        <f t="shared" si="2"/>
        <v>4795.2</v>
      </c>
    </row>
    <row r="284" spans="1:8" ht="15.75">
      <c r="A284" s="136">
        <v>5</v>
      </c>
      <c r="B284" s="136" t="s">
        <v>946</v>
      </c>
      <c r="C284" s="136" t="s">
        <v>947</v>
      </c>
      <c r="D284" s="136">
        <v>924</v>
      </c>
      <c r="E284" s="137">
        <v>5.4</v>
      </c>
      <c r="F284" s="170">
        <f t="shared" si="4"/>
        <v>4989.6000000000004</v>
      </c>
      <c r="G284" s="136">
        <f t="shared" si="3"/>
        <v>5.4</v>
      </c>
      <c r="H284" s="227">
        <f t="shared" si="2"/>
        <v>4989.6000000000004</v>
      </c>
    </row>
    <row r="285" spans="1:8" ht="15.75">
      <c r="A285" s="136">
        <v>6</v>
      </c>
      <c r="B285" s="136" t="s">
        <v>949</v>
      </c>
      <c r="C285" s="136" t="s">
        <v>942</v>
      </c>
      <c r="D285" s="136">
        <v>668</v>
      </c>
      <c r="E285" s="137">
        <v>23</v>
      </c>
      <c r="F285" s="170">
        <f t="shared" si="4"/>
        <v>15364</v>
      </c>
      <c r="G285" s="136">
        <f t="shared" si="3"/>
        <v>23</v>
      </c>
      <c r="H285" s="227">
        <f t="shared" si="2"/>
        <v>15364</v>
      </c>
    </row>
    <row r="286" spans="1:8" ht="15.75">
      <c r="A286" s="158">
        <v>7</v>
      </c>
      <c r="B286" s="136" t="s">
        <v>950</v>
      </c>
      <c r="C286" s="136" t="s">
        <v>942</v>
      </c>
      <c r="D286" s="136">
        <v>410</v>
      </c>
      <c r="E286" s="137">
        <v>12.3</v>
      </c>
      <c r="F286" s="170">
        <f t="shared" si="4"/>
        <v>5043</v>
      </c>
      <c r="G286" s="136">
        <v>12.3</v>
      </c>
      <c r="H286" s="227">
        <f t="shared" si="2"/>
        <v>5043</v>
      </c>
    </row>
    <row r="287" spans="1:8" ht="15.75">
      <c r="A287" s="158">
        <v>8</v>
      </c>
      <c r="B287" s="10" t="s">
        <v>1828</v>
      </c>
      <c r="C287" s="136" t="s">
        <v>942</v>
      </c>
      <c r="D287" s="10">
        <v>1430</v>
      </c>
      <c r="E287" s="81">
        <v>4.22</v>
      </c>
      <c r="F287" s="170">
        <v>6034</v>
      </c>
      <c r="G287" s="136">
        <v>4.22</v>
      </c>
      <c r="H287" s="227">
        <v>6034</v>
      </c>
    </row>
    <row r="288" spans="1:8" ht="15.75">
      <c r="A288" s="136">
        <v>9</v>
      </c>
      <c r="B288" s="136" t="s">
        <v>951</v>
      </c>
      <c r="C288" s="136" t="s">
        <v>942</v>
      </c>
      <c r="D288" s="136">
        <v>294</v>
      </c>
      <c r="E288" s="137">
        <v>8.1999999999999993</v>
      </c>
      <c r="F288" s="170">
        <f t="shared" si="4"/>
        <v>2410.7999999999997</v>
      </c>
      <c r="G288" s="136">
        <f t="shared" si="3"/>
        <v>8.1999999999999993</v>
      </c>
      <c r="H288" s="227">
        <f t="shared" si="2"/>
        <v>2410.7999999999997</v>
      </c>
    </row>
    <row r="289" spans="1:8" ht="15.75">
      <c r="A289" s="136">
        <v>10</v>
      </c>
      <c r="B289" s="136" t="s">
        <v>953</v>
      </c>
      <c r="C289" s="136" t="s">
        <v>942</v>
      </c>
      <c r="D289" s="136">
        <v>690</v>
      </c>
      <c r="E289" s="137">
        <v>20.2</v>
      </c>
      <c r="F289" s="170">
        <f t="shared" si="4"/>
        <v>13938</v>
      </c>
      <c r="G289" s="136">
        <f t="shared" si="3"/>
        <v>20.2</v>
      </c>
      <c r="H289" s="227">
        <f t="shared" si="2"/>
        <v>13938</v>
      </c>
    </row>
    <row r="290" spans="1:8" ht="15.75">
      <c r="A290" s="136">
        <v>11</v>
      </c>
      <c r="B290" s="136" t="s">
        <v>954</v>
      </c>
      <c r="C290" s="136" t="s">
        <v>942</v>
      </c>
      <c r="D290" s="136">
        <v>337.5</v>
      </c>
      <c r="E290" s="137">
        <v>24.8</v>
      </c>
      <c r="F290" s="170">
        <f t="shared" si="4"/>
        <v>8370</v>
      </c>
      <c r="G290" s="136">
        <f t="shared" si="3"/>
        <v>24.8</v>
      </c>
      <c r="H290" s="227">
        <f t="shared" si="2"/>
        <v>8370</v>
      </c>
    </row>
    <row r="291" spans="1:8" ht="15.75">
      <c r="A291" s="158">
        <v>12</v>
      </c>
      <c r="B291" s="136" t="s">
        <v>957</v>
      </c>
      <c r="C291" s="136" t="s">
        <v>942</v>
      </c>
      <c r="D291" s="136">
        <v>4878</v>
      </c>
      <c r="E291" s="137">
        <v>0.4</v>
      </c>
      <c r="F291" s="170">
        <f t="shared" si="4"/>
        <v>1951.2</v>
      </c>
      <c r="G291" s="136">
        <f t="shared" si="3"/>
        <v>0.4</v>
      </c>
      <c r="H291" s="227">
        <f t="shared" si="2"/>
        <v>1951.2</v>
      </c>
    </row>
    <row r="292" spans="1:8" ht="15.75">
      <c r="A292" s="136">
        <v>13</v>
      </c>
      <c r="B292" s="136" t="s">
        <v>956</v>
      </c>
      <c r="C292" s="136" t="s">
        <v>942</v>
      </c>
      <c r="D292" s="136">
        <v>160</v>
      </c>
      <c r="E292" s="137">
        <v>27</v>
      </c>
      <c r="F292" s="170">
        <f t="shared" si="4"/>
        <v>4320</v>
      </c>
      <c r="G292" s="136">
        <f t="shared" si="3"/>
        <v>27</v>
      </c>
      <c r="H292" s="227">
        <f t="shared" si="2"/>
        <v>4320</v>
      </c>
    </row>
    <row r="293" spans="1:8" ht="15.75">
      <c r="A293" s="136">
        <v>14</v>
      </c>
      <c r="B293" s="136" t="s">
        <v>1338</v>
      </c>
      <c r="C293" s="136" t="s">
        <v>12</v>
      </c>
      <c r="D293" s="136">
        <v>602</v>
      </c>
      <c r="E293" s="137">
        <v>26</v>
      </c>
      <c r="F293" s="170">
        <f t="shared" si="4"/>
        <v>15652</v>
      </c>
      <c r="G293" s="136">
        <f t="shared" si="3"/>
        <v>26</v>
      </c>
      <c r="H293" s="227">
        <f t="shared" si="2"/>
        <v>15652</v>
      </c>
    </row>
    <row r="294" spans="1:8" ht="15.75">
      <c r="A294" s="158">
        <v>15</v>
      </c>
      <c r="B294" s="10" t="s">
        <v>1072</v>
      </c>
      <c r="C294" s="136" t="s">
        <v>1358</v>
      </c>
      <c r="D294" s="10">
        <v>282</v>
      </c>
      <c r="E294" s="81">
        <v>5</v>
      </c>
      <c r="F294" s="170">
        <v>1410</v>
      </c>
      <c r="G294" s="136">
        <v>5</v>
      </c>
      <c r="H294" s="227">
        <v>1410</v>
      </c>
    </row>
    <row r="295" spans="1:8" ht="15.75">
      <c r="A295" s="136">
        <v>16</v>
      </c>
      <c r="B295" s="10" t="s">
        <v>959</v>
      </c>
      <c r="C295" s="136" t="s">
        <v>942</v>
      </c>
      <c r="D295" s="10">
        <v>218.9</v>
      </c>
      <c r="E295" s="81">
        <v>43.3</v>
      </c>
      <c r="F295" s="170">
        <v>9697</v>
      </c>
      <c r="G295" s="136">
        <f t="shared" si="3"/>
        <v>43.3</v>
      </c>
      <c r="H295" s="227">
        <f t="shared" si="2"/>
        <v>9697</v>
      </c>
    </row>
    <row r="296" spans="1:8" ht="15.75">
      <c r="A296" s="158">
        <v>17</v>
      </c>
      <c r="B296" s="10" t="s">
        <v>1618</v>
      </c>
      <c r="C296" s="136" t="s">
        <v>942</v>
      </c>
      <c r="D296" s="10">
        <v>3400</v>
      </c>
      <c r="E296" s="81">
        <v>0.28999999999999998</v>
      </c>
      <c r="F296" s="170">
        <v>986</v>
      </c>
      <c r="G296" s="136">
        <v>0.28999999999999998</v>
      </c>
      <c r="H296" s="227">
        <v>986</v>
      </c>
    </row>
    <row r="297" spans="1:8" ht="15.75">
      <c r="A297" s="158">
        <v>18</v>
      </c>
      <c r="B297" s="10" t="s">
        <v>960</v>
      </c>
      <c r="C297" s="136" t="s">
        <v>942</v>
      </c>
      <c r="D297" s="10">
        <v>230</v>
      </c>
      <c r="E297" s="81">
        <v>6</v>
      </c>
      <c r="F297" s="170">
        <f t="shared" si="4"/>
        <v>1380</v>
      </c>
      <c r="G297" s="136">
        <f t="shared" si="3"/>
        <v>6</v>
      </c>
      <c r="H297" s="227">
        <f t="shared" si="2"/>
        <v>1380</v>
      </c>
    </row>
    <row r="298" spans="1:8" ht="15.75">
      <c r="A298" s="158">
        <v>19</v>
      </c>
      <c r="B298" s="10" t="s">
        <v>1829</v>
      </c>
      <c r="C298" s="136" t="s">
        <v>942</v>
      </c>
      <c r="D298" s="10">
        <v>1300</v>
      </c>
      <c r="E298" s="81">
        <v>2.2799999999999998</v>
      </c>
      <c r="F298" s="170">
        <f t="shared" si="4"/>
        <v>2963.9999999999995</v>
      </c>
      <c r="G298" s="136">
        <f t="shared" si="3"/>
        <v>2.2799999999999998</v>
      </c>
      <c r="H298" s="227">
        <f t="shared" si="2"/>
        <v>2963.9999999999995</v>
      </c>
    </row>
    <row r="299" spans="1:8" ht="15.75">
      <c r="A299" s="158">
        <v>20</v>
      </c>
      <c r="B299" s="10" t="s">
        <v>1830</v>
      </c>
      <c r="C299" s="136" t="s">
        <v>942</v>
      </c>
      <c r="D299" s="10">
        <v>482</v>
      </c>
      <c r="E299" s="81">
        <v>9.9</v>
      </c>
      <c r="F299" s="170">
        <v>4771</v>
      </c>
      <c r="G299" s="136">
        <v>9.9</v>
      </c>
      <c r="H299" s="227">
        <v>4771</v>
      </c>
    </row>
    <row r="300" spans="1:8" ht="15.75">
      <c r="A300" s="158">
        <v>21</v>
      </c>
      <c r="B300" s="10" t="s">
        <v>1831</v>
      </c>
      <c r="C300" s="136" t="s">
        <v>942</v>
      </c>
      <c r="D300" s="10">
        <v>1465</v>
      </c>
      <c r="E300" s="81">
        <v>6.7</v>
      </c>
      <c r="F300" s="170">
        <v>9815</v>
      </c>
      <c r="G300" s="136">
        <v>6.7</v>
      </c>
      <c r="H300" s="227">
        <v>9815</v>
      </c>
    </row>
    <row r="301" spans="1:8" ht="15.75">
      <c r="A301" s="158">
        <v>22</v>
      </c>
      <c r="B301" s="10" t="s">
        <v>1068</v>
      </c>
      <c r="C301" s="136" t="s">
        <v>942</v>
      </c>
      <c r="D301" s="10">
        <v>1250</v>
      </c>
      <c r="E301" s="81">
        <v>15.9</v>
      </c>
      <c r="F301" s="170">
        <f t="shared" si="4"/>
        <v>19875</v>
      </c>
      <c r="G301" s="136">
        <f t="shared" si="3"/>
        <v>15.9</v>
      </c>
      <c r="H301" s="227">
        <f t="shared" si="2"/>
        <v>19875</v>
      </c>
    </row>
    <row r="302" spans="1:8" ht="15.75">
      <c r="A302" s="158"/>
      <c r="B302" s="10" t="s">
        <v>1825</v>
      </c>
      <c r="C302" s="136"/>
      <c r="D302" s="10"/>
      <c r="E302" s="81">
        <f>SUM(E280:E301)</f>
        <v>297.88999999999993</v>
      </c>
      <c r="F302" s="170">
        <f>SUM(F280:F301)</f>
        <v>202557.2</v>
      </c>
      <c r="G302" s="136">
        <f>SUM(G280:G301)</f>
        <v>297.88999999999993</v>
      </c>
      <c r="H302" s="227">
        <f>SUM(H280:H301)</f>
        <v>202557.2</v>
      </c>
    </row>
    <row r="307" spans="1:8" ht="16.5">
      <c r="A307" s="1347" t="s">
        <v>1832</v>
      </c>
      <c r="B307" s="1347"/>
      <c r="C307" s="1347"/>
      <c r="D307" s="1347"/>
      <c r="E307" s="1347"/>
      <c r="F307" s="1347"/>
      <c r="G307" s="1347"/>
      <c r="H307" s="1347"/>
    </row>
    <row r="308" spans="1:8" ht="16.5">
      <c r="A308" s="1347" t="s">
        <v>1833</v>
      </c>
      <c r="B308" s="1347" t="s">
        <v>714</v>
      </c>
      <c r="C308" s="1347"/>
      <c r="D308" s="1347"/>
      <c r="E308" s="1347"/>
      <c r="F308" s="1347"/>
      <c r="G308" s="1347"/>
      <c r="H308" s="1347"/>
    </row>
    <row r="309" spans="1:8" ht="15.75">
      <c r="A309" s="154"/>
      <c r="B309" s="166"/>
      <c r="C309" s="133"/>
      <c r="D309" s="167"/>
      <c r="E309" s="166"/>
      <c r="F309" s="167"/>
      <c r="G309" s="167"/>
      <c r="H309" s="166"/>
    </row>
    <row r="310" spans="1:8">
      <c r="A310" s="1348" t="s">
        <v>672</v>
      </c>
      <c r="B310" s="1348" t="s">
        <v>673</v>
      </c>
      <c r="C310" s="1332" t="s">
        <v>5</v>
      </c>
      <c r="D310" s="1342" t="s">
        <v>718</v>
      </c>
      <c r="E310" s="1344" t="s">
        <v>676</v>
      </c>
      <c r="F310" s="1345"/>
      <c r="G310" s="1346" t="s">
        <v>677</v>
      </c>
      <c r="H310" s="1346"/>
    </row>
    <row r="311" spans="1:8" ht="21">
      <c r="A311" s="1349"/>
      <c r="B311" s="1349"/>
      <c r="C311" s="1333"/>
      <c r="D311" s="1343"/>
      <c r="E311" s="178" t="s">
        <v>678</v>
      </c>
      <c r="F311" s="182" t="s">
        <v>679</v>
      </c>
      <c r="G311" s="157" t="s">
        <v>719</v>
      </c>
      <c r="H311" s="75" t="s">
        <v>720</v>
      </c>
    </row>
    <row r="312" spans="1:8" ht="15.75">
      <c r="A312" s="136">
        <v>1</v>
      </c>
      <c r="B312" s="136" t="s">
        <v>726</v>
      </c>
      <c r="C312" s="136" t="s">
        <v>12</v>
      </c>
      <c r="D312" s="137">
        <v>67</v>
      </c>
      <c r="E312" s="136">
        <v>102</v>
      </c>
      <c r="F312" s="171">
        <v>6834</v>
      </c>
      <c r="G312" s="136">
        <v>102</v>
      </c>
      <c r="H312" s="464">
        <v>6834</v>
      </c>
    </row>
    <row r="313" spans="1:8" ht="15.75">
      <c r="A313" s="158">
        <v>2</v>
      </c>
      <c r="B313" s="136" t="s">
        <v>1834</v>
      </c>
      <c r="C313" s="136" t="s">
        <v>12</v>
      </c>
      <c r="D313" s="136">
        <v>300</v>
      </c>
      <c r="E313" s="137">
        <v>1</v>
      </c>
      <c r="F313" s="171">
        <v>300</v>
      </c>
      <c r="G313" s="136">
        <v>1</v>
      </c>
      <c r="H313" s="464">
        <v>300</v>
      </c>
    </row>
    <row r="314" spans="1:8" ht="15.75">
      <c r="A314" s="136">
        <v>3</v>
      </c>
      <c r="B314" s="136" t="s">
        <v>1665</v>
      </c>
      <c r="C314" s="136" t="s">
        <v>12</v>
      </c>
      <c r="D314" s="136">
        <v>584</v>
      </c>
      <c r="E314" s="137">
        <v>1</v>
      </c>
      <c r="F314" s="171">
        <v>584</v>
      </c>
      <c r="G314" s="137">
        <v>1</v>
      </c>
      <c r="H314" s="171">
        <v>584</v>
      </c>
    </row>
    <row r="315" spans="1:8" ht="15.75">
      <c r="A315" s="136">
        <v>4</v>
      </c>
      <c r="B315" s="136" t="s">
        <v>1450</v>
      </c>
      <c r="C315" s="136" t="s">
        <v>12</v>
      </c>
      <c r="D315" s="136">
        <v>175</v>
      </c>
      <c r="E315" s="137">
        <v>22</v>
      </c>
      <c r="F315" s="171">
        <v>3860</v>
      </c>
      <c r="G315" s="137">
        <v>22</v>
      </c>
      <c r="H315" s="171">
        <v>3860</v>
      </c>
    </row>
    <row r="316" spans="1:8" ht="15.75">
      <c r="A316" s="158">
        <v>5</v>
      </c>
      <c r="B316" s="136" t="s">
        <v>1835</v>
      </c>
      <c r="C316" s="136" t="s">
        <v>12</v>
      </c>
      <c r="D316" s="136">
        <v>750</v>
      </c>
      <c r="E316" s="137">
        <v>2</v>
      </c>
      <c r="F316" s="171">
        <v>1500</v>
      </c>
      <c r="G316" s="137">
        <v>2</v>
      </c>
      <c r="H316" s="171">
        <v>1500</v>
      </c>
    </row>
    <row r="317" spans="1:8" ht="15.75">
      <c r="A317" s="136">
        <v>6</v>
      </c>
      <c r="B317" s="136" t="s">
        <v>969</v>
      </c>
      <c r="C317" s="136" t="s">
        <v>12</v>
      </c>
      <c r="D317" s="136">
        <v>550</v>
      </c>
      <c r="E317" s="137">
        <v>4</v>
      </c>
      <c r="F317" s="171">
        <v>2200</v>
      </c>
      <c r="G317" s="137">
        <v>4</v>
      </c>
      <c r="H317" s="171">
        <v>2200</v>
      </c>
    </row>
    <row r="318" spans="1:8" ht="15.75">
      <c r="A318" s="136">
        <v>7</v>
      </c>
      <c r="B318" s="136" t="s">
        <v>970</v>
      </c>
      <c r="C318" s="136" t="s">
        <v>12</v>
      </c>
      <c r="D318" s="136">
        <v>500</v>
      </c>
      <c r="E318" s="137">
        <v>1</v>
      </c>
      <c r="F318" s="171">
        <v>550</v>
      </c>
      <c r="G318" s="137">
        <v>1</v>
      </c>
      <c r="H318" s="171">
        <v>550</v>
      </c>
    </row>
    <row r="319" spans="1:8" ht="15.75">
      <c r="A319" s="158">
        <v>8</v>
      </c>
      <c r="B319" s="136" t="s">
        <v>1836</v>
      </c>
      <c r="C319" s="136" t="s">
        <v>12</v>
      </c>
      <c r="D319" s="136">
        <v>750</v>
      </c>
      <c r="E319" s="137">
        <v>3</v>
      </c>
      <c r="F319" s="171">
        <v>2250</v>
      </c>
      <c r="G319" s="137">
        <v>3</v>
      </c>
      <c r="H319" s="171">
        <v>2250</v>
      </c>
    </row>
    <row r="320" spans="1:8" ht="15.75">
      <c r="A320" s="136">
        <v>9</v>
      </c>
      <c r="B320" s="136" t="s">
        <v>1666</v>
      </c>
      <c r="C320" s="136" t="s">
        <v>12</v>
      </c>
      <c r="D320" s="136">
        <v>1100</v>
      </c>
      <c r="E320" s="137">
        <v>2</v>
      </c>
      <c r="F320" s="171">
        <v>2200</v>
      </c>
      <c r="G320" s="137">
        <v>2</v>
      </c>
      <c r="H320" s="171">
        <v>2200</v>
      </c>
    </row>
    <row r="321" spans="1:8" ht="15.75">
      <c r="A321" s="136">
        <v>10</v>
      </c>
      <c r="B321" s="136" t="s">
        <v>982</v>
      </c>
      <c r="C321" s="136" t="s">
        <v>12</v>
      </c>
      <c r="D321" s="136">
        <v>400</v>
      </c>
      <c r="E321" s="137">
        <v>4</v>
      </c>
      <c r="F321" s="171">
        <v>1600</v>
      </c>
      <c r="G321" s="137">
        <v>4</v>
      </c>
      <c r="H321" s="171">
        <v>1600</v>
      </c>
    </row>
    <row r="322" spans="1:8" ht="15.75">
      <c r="A322" s="158">
        <v>11</v>
      </c>
      <c r="B322" s="136" t="s">
        <v>1837</v>
      </c>
      <c r="C322" s="136" t="s">
        <v>12</v>
      </c>
      <c r="D322" s="136">
        <v>250</v>
      </c>
      <c r="E322" s="137">
        <v>4</v>
      </c>
      <c r="F322" s="171">
        <v>1000</v>
      </c>
      <c r="G322" s="137">
        <v>4</v>
      </c>
      <c r="H322" s="171">
        <v>1000</v>
      </c>
    </row>
    <row r="323" spans="1:8" ht="15.75">
      <c r="A323" s="136">
        <v>12</v>
      </c>
      <c r="B323" s="136" t="s">
        <v>1838</v>
      </c>
      <c r="C323" s="136" t="s">
        <v>947</v>
      </c>
      <c r="D323" s="136">
        <v>450</v>
      </c>
      <c r="E323" s="137">
        <v>4</v>
      </c>
      <c r="F323" s="171">
        <v>1800</v>
      </c>
      <c r="G323" s="137">
        <v>4</v>
      </c>
      <c r="H323" s="171">
        <v>1800</v>
      </c>
    </row>
    <row r="324" spans="1:8" ht="15.75">
      <c r="A324" s="136">
        <v>13</v>
      </c>
      <c r="B324" s="136" t="s">
        <v>1839</v>
      </c>
      <c r="C324" s="136" t="s">
        <v>12</v>
      </c>
      <c r="D324" s="136">
        <v>120</v>
      </c>
      <c r="E324" s="137">
        <v>5</v>
      </c>
      <c r="F324" s="171">
        <v>600</v>
      </c>
      <c r="G324" s="137">
        <v>5</v>
      </c>
      <c r="H324" s="171">
        <v>600</v>
      </c>
    </row>
    <row r="325" spans="1:8" ht="15.75">
      <c r="A325" s="158">
        <v>14</v>
      </c>
      <c r="B325" s="136" t="s">
        <v>1840</v>
      </c>
      <c r="C325" s="136" t="s">
        <v>12</v>
      </c>
      <c r="D325" s="136">
        <v>8500</v>
      </c>
      <c r="E325" s="137">
        <v>1</v>
      </c>
      <c r="F325" s="171">
        <v>8500</v>
      </c>
      <c r="G325" s="137">
        <v>1</v>
      </c>
      <c r="H325" s="171">
        <v>8500</v>
      </c>
    </row>
    <row r="326" spans="1:8" ht="15.75">
      <c r="A326" s="136">
        <v>15</v>
      </c>
      <c r="B326" s="136" t="s">
        <v>1841</v>
      </c>
      <c r="C326" s="10" t="s">
        <v>12</v>
      </c>
      <c r="D326" s="81">
        <v>200</v>
      </c>
      <c r="E326" s="171">
        <v>3</v>
      </c>
      <c r="F326" s="81">
        <v>600</v>
      </c>
      <c r="G326" s="171">
        <v>3</v>
      </c>
      <c r="H326" s="171">
        <v>600</v>
      </c>
    </row>
    <row r="327" spans="1:8" ht="15.75">
      <c r="A327" s="136">
        <v>16</v>
      </c>
      <c r="B327" s="136" t="s">
        <v>978</v>
      </c>
      <c r="C327" s="136" t="s">
        <v>12</v>
      </c>
      <c r="D327" s="136">
        <v>1200</v>
      </c>
      <c r="E327" s="137">
        <v>2</v>
      </c>
      <c r="F327" s="171">
        <v>2400</v>
      </c>
      <c r="G327" s="137">
        <v>2</v>
      </c>
      <c r="H327" s="171">
        <v>2400</v>
      </c>
    </row>
    <row r="328" spans="1:8" ht="15.75">
      <c r="A328" s="158">
        <v>17</v>
      </c>
      <c r="B328" s="10" t="s">
        <v>979</v>
      </c>
      <c r="C328" s="136" t="s">
        <v>12</v>
      </c>
      <c r="D328" s="10">
        <v>4500</v>
      </c>
      <c r="E328" s="81">
        <v>10</v>
      </c>
      <c r="F328" s="171">
        <v>4500</v>
      </c>
      <c r="G328" s="81">
        <v>10</v>
      </c>
      <c r="H328" s="171">
        <v>4500</v>
      </c>
    </row>
    <row r="329" spans="1:8" ht="15.75">
      <c r="A329" s="136">
        <v>18</v>
      </c>
      <c r="B329" s="10" t="s">
        <v>980</v>
      </c>
      <c r="C329" s="136" t="s">
        <v>12</v>
      </c>
      <c r="D329" s="10">
        <v>200</v>
      </c>
      <c r="E329" s="81">
        <v>13</v>
      </c>
      <c r="F329" s="171">
        <v>2600</v>
      </c>
      <c r="G329" s="81">
        <v>13</v>
      </c>
      <c r="H329" s="171">
        <v>2600</v>
      </c>
    </row>
    <row r="330" spans="1:8" ht="15.75">
      <c r="A330" s="158">
        <v>19</v>
      </c>
      <c r="B330" s="10" t="s">
        <v>760</v>
      </c>
      <c r="C330" s="136" t="s">
        <v>12</v>
      </c>
      <c r="D330" s="10">
        <v>13500</v>
      </c>
      <c r="E330" s="81">
        <v>2</v>
      </c>
      <c r="F330" s="171">
        <v>27000</v>
      </c>
      <c r="G330" s="81">
        <v>2</v>
      </c>
      <c r="H330" s="171">
        <v>27000</v>
      </c>
    </row>
    <row r="331" spans="1:8" ht="15.75">
      <c r="A331" s="136">
        <v>20</v>
      </c>
      <c r="B331" s="9" t="s">
        <v>1842</v>
      </c>
      <c r="C331" s="136" t="s">
        <v>12</v>
      </c>
      <c r="D331" s="10">
        <v>300</v>
      </c>
      <c r="E331" s="81">
        <v>1</v>
      </c>
      <c r="F331" s="171">
        <v>300</v>
      </c>
      <c r="G331" s="81">
        <v>1</v>
      </c>
      <c r="H331" s="171">
        <v>300</v>
      </c>
    </row>
    <row r="332" spans="1:8" ht="15.75">
      <c r="A332" s="158">
        <v>21</v>
      </c>
      <c r="B332" s="9" t="s">
        <v>1843</v>
      </c>
      <c r="C332" s="136" t="s">
        <v>12</v>
      </c>
      <c r="D332" s="10">
        <v>120</v>
      </c>
      <c r="E332" s="81">
        <v>5</v>
      </c>
      <c r="F332" s="171">
        <v>600</v>
      </c>
      <c r="G332" s="81">
        <v>5</v>
      </c>
      <c r="H332" s="171">
        <v>600</v>
      </c>
    </row>
    <row r="333" spans="1:8" ht="15.75">
      <c r="A333" s="9">
        <v>22</v>
      </c>
      <c r="B333" s="136" t="s">
        <v>1844</v>
      </c>
      <c r="C333" s="10" t="s">
        <v>12</v>
      </c>
      <c r="D333" s="81">
        <v>300</v>
      </c>
      <c r="E333" s="171">
        <v>1</v>
      </c>
      <c r="F333" s="81">
        <v>300</v>
      </c>
      <c r="G333" s="171">
        <v>1</v>
      </c>
      <c r="H333" s="171">
        <v>300</v>
      </c>
    </row>
    <row r="334" spans="1:8" ht="15.75">
      <c r="A334" s="136">
        <v>23</v>
      </c>
      <c r="B334" s="9" t="s">
        <v>1845</v>
      </c>
      <c r="C334" s="136" t="s">
        <v>12</v>
      </c>
      <c r="D334" s="10">
        <v>600</v>
      </c>
      <c r="E334" s="81">
        <v>4</v>
      </c>
      <c r="F334" s="171">
        <v>2400</v>
      </c>
      <c r="G334" s="81">
        <v>4</v>
      </c>
      <c r="H334" s="171">
        <v>2400</v>
      </c>
    </row>
    <row r="335" spans="1:8" ht="15.75">
      <c r="A335" s="158">
        <v>24</v>
      </c>
      <c r="B335" s="9" t="s">
        <v>1846</v>
      </c>
      <c r="C335" s="136" t="s">
        <v>12</v>
      </c>
      <c r="D335" s="10">
        <v>2000</v>
      </c>
      <c r="E335" s="81">
        <v>1</v>
      </c>
      <c r="F335" s="171">
        <v>2000</v>
      </c>
      <c r="G335" s="81">
        <v>1</v>
      </c>
      <c r="H335" s="171">
        <v>2000</v>
      </c>
    </row>
    <row r="336" spans="1:8" ht="15.75">
      <c r="A336" s="10">
        <v>25</v>
      </c>
      <c r="B336" s="136" t="s">
        <v>1787</v>
      </c>
      <c r="C336" s="10" t="s">
        <v>12</v>
      </c>
      <c r="D336" s="81">
        <v>400</v>
      </c>
      <c r="E336" s="171">
        <v>2</v>
      </c>
      <c r="F336" s="81">
        <v>800</v>
      </c>
      <c r="G336" s="171">
        <v>2</v>
      </c>
      <c r="H336" s="171">
        <v>800</v>
      </c>
    </row>
    <row r="337" spans="1:10" ht="15.75">
      <c r="A337" s="9">
        <v>26</v>
      </c>
      <c r="B337" s="136" t="s">
        <v>1847</v>
      </c>
      <c r="C337" s="10" t="s">
        <v>12</v>
      </c>
      <c r="D337" s="81">
        <v>250</v>
      </c>
      <c r="E337" s="171">
        <v>1</v>
      </c>
      <c r="F337" s="81">
        <v>250</v>
      </c>
      <c r="G337" s="171">
        <v>1</v>
      </c>
      <c r="H337" s="171">
        <v>250</v>
      </c>
    </row>
    <row r="338" spans="1:10" ht="15.75">
      <c r="A338" s="9">
        <v>27</v>
      </c>
      <c r="B338" s="136" t="s">
        <v>1848</v>
      </c>
      <c r="C338" s="10" t="s">
        <v>12</v>
      </c>
      <c r="D338" s="81">
        <v>100</v>
      </c>
      <c r="E338" s="171">
        <v>2</v>
      </c>
      <c r="F338" s="81">
        <v>200</v>
      </c>
      <c r="G338" s="171">
        <v>2</v>
      </c>
      <c r="H338" s="171">
        <v>200</v>
      </c>
    </row>
    <row r="339" spans="1:10" ht="15.75">
      <c r="A339" s="136">
        <v>28</v>
      </c>
      <c r="B339" s="10" t="s">
        <v>1849</v>
      </c>
      <c r="C339" s="81" t="s">
        <v>12</v>
      </c>
      <c r="D339" s="171">
        <v>750</v>
      </c>
      <c r="E339" s="81">
        <v>3</v>
      </c>
      <c r="F339" s="171">
        <v>2250</v>
      </c>
      <c r="G339" s="171">
        <v>3</v>
      </c>
      <c r="H339" s="171">
        <v>2250</v>
      </c>
    </row>
    <row r="340" spans="1:10" ht="15.75">
      <c r="A340" s="9">
        <v>29</v>
      </c>
      <c r="B340" s="136" t="s">
        <v>1850</v>
      </c>
      <c r="C340" s="10" t="s">
        <v>12</v>
      </c>
      <c r="D340" s="81">
        <v>650</v>
      </c>
      <c r="E340" s="171">
        <v>1</v>
      </c>
      <c r="F340" s="81">
        <v>650</v>
      </c>
      <c r="G340" s="171">
        <v>1</v>
      </c>
      <c r="H340" s="171">
        <v>650</v>
      </c>
    </row>
    <row r="341" spans="1:10" ht="15.75">
      <c r="A341" s="9">
        <v>30</v>
      </c>
      <c r="B341" s="136" t="s">
        <v>247</v>
      </c>
      <c r="C341" s="10" t="s">
        <v>12</v>
      </c>
      <c r="D341" s="81">
        <v>300</v>
      </c>
      <c r="E341" s="171">
        <v>1</v>
      </c>
      <c r="F341" s="81">
        <v>300</v>
      </c>
      <c r="G341" s="171">
        <v>1</v>
      </c>
      <c r="H341" s="171">
        <v>300</v>
      </c>
    </row>
    <row r="342" spans="1:10" ht="15.75">
      <c r="A342" s="136">
        <v>31</v>
      </c>
      <c r="B342" s="10" t="s">
        <v>1851</v>
      </c>
      <c r="C342" s="81" t="s">
        <v>12</v>
      </c>
      <c r="D342" s="171">
        <v>550</v>
      </c>
      <c r="E342" s="81">
        <v>1</v>
      </c>
      <c r="F342" s="171">
        <v>550</v>
      </c>
      <c r="G342" s="171">
        <v>1</v>
      </c>
      <c r="H342" s="171">
        <v>550</v>
      </c>
    </row>
    <row r="343" spans="1:10" ht="15.75">
      <c r="A343" s="9">
        <v>32</v>
      </c>
      <c r="B343" s="136" t="s">
        <v>1852</v>
      </c>
      <c r="C343" s="10" t="s">
        <v>12</v>
      </c>
      <c r="D343" s="81">
        <v>100</v>
      </c>
      <c r="E343" s="171">
        <v>3</v>
      </c>
      <c r="F343" s="81">
        <v>300</v>
      </c>
      <c r="G343" s="171">
        <v>3</v>
      </c>
      <c r="H343" s="171">
        <v>300</v>
      </c>
    </row>
    <row r="344" spans="1:10" ht="15.75">
      <c r="A344" s="9"/>
      <c r="B344" s="136" t="s">
        <v>635</v>
      </c>
      <c r="C344" s="10"/>
      <c r="D344" s="81"/>
      <c r="E344" s="171"/>
      <c r="F344" s="81"/>
      <c r="G344" s="171">
        <f>SUM(G312:G343)</f>
        <v>212</v>
      </c>
      <c r="H344" s="171">
        <f>SUM(H312:H343)</f>
        <v>81778</v>
      </c>
    </row>
    <row r="348" spans="1:10">
      <c r="B348" s="198"/>
      <c r="C348" s="198"/>
      <c r="D348" s="198"/>
      <c r="E348" s="198"/>
      <c r="F348" s="198"/>
      <c r="G348" s="198"/>
      <c r="H348" s="198"/>
      <c r="I348" s="198"/>
      <c r="J348" s="198"/>
    </row>
    <row r="349" spans="1:10" ht="15.75">
      <c r="B349" s="1301" t="s">
        <v>1858</v>
      </c>
      <c r="C349" s="1301"/>
      <c r="D349" s="1301"/>
      <c r="E349" s="1301"/>
      <c r="F349" s="1301"/>
      <c r="G349" s="1301"/>
      <c r="H349" s="1301"/>
      <c r="I349" s="1301"/>
      <c r="J349" s="1301"/>
    </row>
    <row r="350" spans="1:10" ht="15.75">
      <c r="B350" s="1301" t="s">
        <v>1966</v>
      </c>
      <c r="C350" s="1301"/>
      <c r="D350" s="1301"/>
      <c r="E350" s="1301"/>
      <c r="F350" s="1301"/>
      <c r="G350" s="1301"/>
      <c r="H350" s="1301"/>
      <c r="I350" s="1301"/>
      <c r="J350" s="1301"/>
    </row>
    <row r="351" spans="1:10" ht="15.75">
      <c r="B351" s="183" t="s">
        <v>985</v>
      </c>
      <c r="C351" s="183"/>
      <c r="D351" s="183"/>
      <c r="E351" s="183"/>
      <c r="F351" s="183"/>
      <c r="G351" s="183"/>
      <c r="H351" s="183"/>
      <c r="I351" s="183"/>
      <c r="J351" s="183"/>
    </row>
    <row r="352" spans="1:10" ht="15.75">
      <c r="B352" s="183"/>
      <c r="C352" s="183"/>
      <c r="D352" s="183"/>
      <c r="E352" s="183"/>
      <c r="F352" s="183"/>
      <c r="G352" s="183"/>
      <c r="H352" s="183"/>
      <c r="I352" s="183"/>
      <c r="J352" s="183"/>
    </row>
    <row r="353" spans="1:10" ht="15.75">
      <c r="B353" s="183" t="s">
        <v>986</v>
      </c>
      <c r="C353" s="183"/>
      <c r="D353" s="183"/>
      <c r="E353" s="183"/>
      <c r="F353" s="183"/>
      <c r="G353" s="183"/>
      <c r="H353" s="183"/>
      <c r="I353" s="183"/>
      <c r="J353" s="183"/>
    </row>
    <row r="354" spans="1:10">
      <c r="B354" s="1334" t="s">
        <v>987</v>
      </c>
      <c r="C354" s="1323" t="s">
        <v>988</v>
      </c>
      <c r="D354" s="1326" t="s">
        <v>989</v>
      </c>
      <c r="E354" s="1327"/>
      <c r="F354" s="1328"/>
      <c r="G354" s="1329" t="s">
        <v>990</v>
      </c>
      <c r="H354" s="1330"/>
      <c r="I354" s="1330"/>
      <c r="J354" s="1331"/>
    </row>
    <row r="355" spans="1:10">
      <c r="B355" s="1335"/>
      <c r="C355" s="1324"/>
      <c r="D355" s="1334" t="s">
        <v>991</v>
      </c>
      <c r="E355" s="1329" t="s">
        <v>992</v>
      </c>
      <c r="F355" s="1331"/>
      <c r="G355" s="1337" t="s">
        <v>991</v>
      </c>
      <c r="H355" s="1339" t="s">
        <v>992</v>
      </c>
      <c r="I355" s="1340"/>
      <c r="J355" s="1341"/>
    </row>
    <row r="356" spans="1:10" ht="69.75">
      <c r="B356" s="1336"/>
      <c r="C356" s="1325"/>
      <c r="D356" s="1336"/>
      <c r="E356" s="75" t="s">
        <v>993</v>
      </c>
      <c r="F356" s="75" t="s">
        <v>994</v>
      </c>
      <c r="G356" s="1338"/>
      <c r="H356" s="184" t="s">
        <v>993</v>
      </c>
      <c r="I356" s="184" t="s">
        <v>994</v>
      </c>
      <c r="J356" s="184" t="s">
        <v>995</v>
      </c>
    </row>
    <row r="357" spans="1:10" ht="28.5">
      <c r="B357" s="185" t="s">
        <v>1077</v>
      </c>
      <c r="C357" s="186" t="s">
        <v>1003</v>
      </c>
      <c r="D357" s="187">
        <v>0</v>
      </c>
      <c r="E357" s="185">
        <v>0</v>
      </c>
      <c r="F357" s="75"/>
      <c r="G357" s="188"/>
      <c r="H357" s="184"/>
      <c r="I357" s="184"/>
      <c r="J357" s="184"/>
    </row>
    <row r="358" spans="1:10" ht="28.5">
      <c r="B358" s="185" t="s">
        <v>1077</v>
      </c>
      <c r="C358" s="189" t="s">
        <v>1859</v>
      </c>
      <c r="D358" s="190">
        <v>0</v>
      </c>
      <c r="E358" s="190">
        <v>0</v>
      </c>
      <c r="F358" s="75"/>
      <c r="G358" s="188"/>
      <c r="H358" s="184"/>
      <c r="I358" s="184"/>
      <c r="J358" s="184"/>
    </row>
    <row r="359" spans="1:10">
      <c r="B359" s="185"/>
      <c r="C359" s="191"/>
      <c r="D359" s="187"/>
      <c r="E359" s="75"/>
      <c r="F359" s="75"/>
      <c r="G359" s="188"/>
      <c r="H359" s="184"/>
      <c r="I359" s="184"/>
      <c r="J359" s="184"/>
    </row>
    <row r="360" spans="1:10">
      <c r="B360" s="185"/>
      <c r="C360" s="191"/>
      <c r="D360" s="187"/>
      <c r="E360" s="75"/>
      <c r="F360" s="75"/>
      <c r="G360" s="188"/>
      <c r="H360" s="184"/>
      <c r="I360" s="184"/>
      <c r="J360" s="184"/>
    </row>
    <row r="361" spans="1:10">
      <c r="B361" s="185"/>
      <c r="C361" s="191"/>
      <c r="D361" s="187"/>
      <c r="E361" s="75"/>
      <c r="F361" s="75"/>
      <c r="G361" s="188"/>
      <c r="H361" s="184"/>
      <c r="I361" s="184"/>
      <c r="J361" s="184"/>
    </row>
    <row r="362" spans="1:10">
      <c r="B362" s="185"/>
      <c r="C362" s="191"/>
      <c r="D362" s="187"/>
      <c r="E362" s="75"/>
      <c r="F362" s="75"/>
      <c r="G362" s="188"/>
      <c r="H362" s="184"/>
      <c r="I362" s="184"/>
      <c r="J362" s="184"/>
    </row>
    <row r="363" spans="1:10" ht="15.75">
      <c r="B363" s="192"/>
      <c r="C363" s="193"/>
      <c r="D363" s="190"/>
      <c r="E363" s="194"/>
      <c r="F363" s="194"/>
      <c r="G363" s="187"/>
      <c r="H363" s="75"/>
      <c r="I363" s="75"/>
      <c r="J363" s="75"/>
    </row>
    <row r="364" spans="1:10" ht="15.75">
      <c r="B364" s="195" t="s">
        <v>991</v>
      </c>
      <c r="C364" s="195"/>
      <c r="D364" s="196">
        <v>0</v>
      </c>
      <c r="E364" s="196">
        <v>0</v>
      </c>
      <c r="F364" s="197"/>
      <c r="G364" s="195"/>
      <c r="H364" s="195"/>
      <c r="I364" s="195"/>
      <c r="J364" s="195"/>
    </row>
    <row r="368" spans="1:10" ht="15.75">
      <c r="A368" s="183" t="s">
        <v>985</v>
      </c>
      <c r="B368" s="1301"/>
      <c r="C368" s="1301"/>
      <c r="D368" s="1301"/>
      <c r="E368" s="1301"/>
      <c r="F368" s="1301"/>
      <c r="G368" s="1301"/>
      <c r="H368" s="1301"/>
      <c r="I368" s="183"/>
      <c r="J368" s="198"/>
    </row>
    <row r="369" spans="1:10" ht="15.75">
      <c r="A369" s="198"/>
      <c r="B369" s="199" t="s">
        <v>996</v>
      </c>
      <c r="C369" s="199"/>
      <c r="D369" s="183"/>
      <c r="E369" s="183"/>
      <c r="F369" s="183"/>
      <c r="G369" s="183"/>
      <c r="H369" s="183"/>
      <c r="I369" s="183"/>
      <c r="J369" s="183"/>
    </row>
    <row r="370" spans="1:10">
      <c r="A370" s="198"/>
      <c r="B370" s="1323" t="s">
        <v>997</v>
      </c>
      <c r="C370" s="1323" t="s">
        <v>988</v>
      </c>
      <c r="D370" s="1326" t="s">
        <v>989</v>
      </c>
      <c r="E370" s="1327"/>
      <c r="F370" s="1328"/>
      <c r="G370" s="1329" t="s">
        <v>990</v>
      </c>
      <c r="H370" s="1330"/>
      <c r="I370" s="1330"/>
      <c r="J370" s="1331"/>
    </row>
    <row r="371" spans="1:10">
      <c r="A371" s="198"/>
      <c r="B371" s="1324"/>
      <c r="C371" s="1324"/>
      <c r="D371" s="1323" t="s">
        <v>991</v>
      </c>
      <c r="E371" s="1329" t="s">
        <v>992</v>
      </c>
      <c r="F371" s="1331"/>
      <c r="G371" s="1332" t="s">
        <v>991</v>
      </c>
      <c r="H371" s="1326" t="s">
        <v>998</v>
      </c>
      <c r="I371" s="1327"/>
      <c r="J371" s="1328"/>
    </row>
    <row r="372" spans="1:10" ht="75">
      <c r="A372" s="198"/>
      <c r="B372" s="1325"/>
      <c r="C372" s="1325"/>
      <c r="D372" s="1325"/>
      <c r="E372" s="177" t="s">
        <v>999</v>
      </c>
      <c r="F372" s="177" t="s">
        <v>1000</v>
      </c>
      <c r="G372" s="1333"/>
      <c r="H372" s="184" t="s">
        <v>999</v>
      </c>
      <c r="I372" s="184" t="s">
        <v>1001</v>
      </c>
      <c r="J372" s="184" t="s">
        <v>995</v>
      </c>
    </row>
    <row r="373" spans="1:10" ht="28.5">
      <c r="A373" s="198"/>
      <c r="B373" s="187" t="s">
        <v>1007</v>
      </c>
      <c r="C373" s="200" t="s">
        <v>1853</v>
      </c>
      <c r="D373" s="190">
        <v>196725</v>
      </c>
      <c r="E373" s="190">
        <v>196725</v>
      </c>
      <c r="F373" s="177"/>
      <c r="G373" s="181"/>
      <c r="H373" s="184"/>
      <c r="I373" s="184"/>
      <c r="J373" s="184"/>
    </row>
    <row r="374" spans="1:10" ht="15.75">
      <c r="A374" s="198"/>
      <c r="B374" s="187" t="s">
        <v>1009</v>
      </c>
      <c r="C374" s="200" t="s">
        <v>1380</v>
      </c>
      <c r="D374" s="190">
        <v>406959</v>
      </c>
      <c r="E374" s="190">
        <v>406959</v>
      </c>
      <c r="F374" s="177"/>
      <c r="G374" s="181"/>
      <c r="H374" s="184"/>
      <c r="I374" s="184"/>
      <c r="J374" s="184"/>
    </row>
    <row r="375" spans="1:10" ht="15.75">
      <c r="A375" s="198"/>
      <c r="B375" s="187" t="s">
        <v>1011</v>
      </c>
      <c r="C375" s="200" t="s">
        <v>1012</v>
      </c>
      <c r="D375" s="190">
        <v>14654</v>
      </c>
      <c r="E375" s="190">
        <v>14654</v>
      </c>
      <c r="F375" s="177"/>
      <c r="G375" s="181"/>
      <c r="H375" s="184"/>
      <c r="I375" s="184"/>
      <c r="J375" s="184"/>
    </row>
    <row r="376" spans="1:10" ht="15.75">
      <c r="A376" s="198"/>
      <c r="B376" s="185" t="s">
        <v>1854</v>
      </c>
      <c r="C376" s="189" t="s">
        <v>1622</v>
      </c>
      <c r="D376" s="190">
        <v>5000</v>
      </c>
      <c r="E376" s="190">
        <v>5000</v>
      </c>
      <c r="F376" s="177"/>
      <c r="G376" s="181"/>
      <c r="H376" s="184"/>
      <c r="I376" s="184"/>
      <c r="J376" s="184"/>
    </row>
    <row r="377" spans="1:10" ht="15.75">
      <c r="A377" s="198"/>
      <c r="B377" s="185" t="s">
        <v>1855</v>
      </c>
      <c r="C377" s="465" t="s">
        <v>1021</v>
      </c>
      <c r="D377" s="190">
        <v>309942</v>
      </c>
      <c r="E377" s="190">
        <v>309942</v>
      </c>
      <c r="F377" s="177"/>
      <c r="G377" s="181"/>
      <c r="H377" s="184"/>
      <c r="I377" s="184"/>
      <c r="J377" s="184"/>
    </row>
    <row r="378" spans="1:10" ht="15.75">
      <c r="A378" s="198"/>
      <c r="B378" s="75" t="s">
        <v>1856</v>
      </c>
      <c r="C378" s="465" t="s">
        <v>1857</v>
      </c>
      <c r="D378" s="190">
        <v>6000</v>
      </c>
      <c r="E378" s="190">
        <v>6000</v>
      </c>
      <c r="F378" s="177"/>
      <c r="G378" s="181"/>
      <c r="H378" s="184"/>
      <c r="I378" s="184"/>
      <c r="J378" s="184"/>
    </row>
    <row r="379" spans="1:10" ht="15.75">
      <c r="A379" s="198"/>
      <c r="B379" s="185"/>
      <c r="C379" s="465"/>
      <c r="D379" s="190"/>
      <c r="E379" s="190"/>
      <c r="F379" s="177"/>
      <c r="G379" s="181"/>
      <c r="H379" s="184"/>
      <c r="I379" s="184"/>
      <c r="J379" s="184"/>
    </row>
    <row r="380" spans="1:10" ht="15.75">
      <c r="A380" s="198"/>
      <c r="B380" s="203"/>
      <c r="C380" s="189"/>
      <c r="D380" s="190"/>
      <c r="E380" s="190"/>
      <c r="F380" s="177"/>
      <c r="G380" s="181"/>
      <c r="H380" s="184"/>
      <c r="I380" s="184"/>
      <c r="J380" s="184"/>
    </row>
    <row r="381" spans="1:10" ht="15.75">
      <c r="A381" s="198"/>
      <c r="B381" s="203"/>
      <c r="C381" s="189"/>
      <c r="D381" s="190"/>
      <c r="E381" s="190"/>
      <c r="F381" s="177"/>
      <c r="G381" s="181"/>
      <c r="H381" s="184"/>
      <c r="I381" s="184"/>
      <c r="J381" s="184"/>
    </row>
    <row r="382" spans="1:10" ht="15.75">
      <c r="A382" s="198"/>
      <c r="B382" s="195" t="s">
        <v>991</v>
      </c>
      <c r="C382" s="195"/>
      <c r="D382" s="196">
        <f>SUM(D373:D381)</f>
        <v>939280</v>
      </c>
      <c r="E382" s="196">
        <f>SUM(E373:E381)</f>
        <v>939280</v>
      </c>
      <c r="F382" s="195"/>
      <c r="G382" s="195"/>
      <c r="H382" s="195"/>
      <c r="I382" s="195"/>
      <c r="J382" s="195"/>
    </row>
    <row r="383" spans="1:10" ht="15.75">
      <c r="A383" s="230"/>
      <c r="B383" s="230"/>
      <c r="C383" s="231"/>
      <c r="D383" s="231"/>
      <c r="E383" s="232"/>
      <c r="F383" s="230"/>
      <c r="G383" s="230"/>
      <c r="H383" s="230"/>
      <c r="I383" s="230"/>
      <c r="J383" s="198"/>
    </row>
    <row r="386" spans="1:8">
      <c r="B386" s="119" t="s">
        <v>655</v>
      </c>
      <c r="C386" s="119"/>
      <c r="D386" s="119"/>
    </row>
    <row r="387" spans="1:8">
      <c r="B387" s="119" t="s">
        <v>656</v>
      </c>
      <c r="C387" s="119"/>
      <c r="D387" s="119"/>
    </row>
    <row r="388" spans="1:8">
      <c r="B388" s="119" t="s">
        <v>657</v>
      </c>
      <c r="C388" s="119"/>
      <c r="D388" s="119"/>
    </row>
    <row r="389" spans="1:8">
      <c r="B389" s="119" t="s">
        <v>658</v>
      </c>
      <c r="C389" s="119"/>
      <c r="D389" s="119"/>
    </row>
    <row r="390" spans="1:8">
      <c r="B390" s="119" t="s">
        <v>1381</v>
      </c>
      <c r="C390" s="119"/>
      <c r="D390" s="119"/>
    </row>
    <row r="391" spans="1:8">
      <c r="B391" s="44"/>
      <c r="C391" s="44"/>
      <c r="D391" s="44"/>
    </row>
    <row r="392" spans="1:8">
      <c r="B392" s="120" t="s">
        <v>660</v>
      </c>
      <c r="C392" s="120"/>
      <c r="D392" s="120"/>
    </row>
    <row r="394" spans="1:8">
      <c r="A394" s="121"/>
      <c r="B394" s="121"/>
      <c r="C394" s="121"/>
      <c r="D394" s="121"/>
      <c r="E394" s="121"/>
      <c r="F394" s="121"/>
      <c r="G394" s="121"/>
      <c r="H394" s="121"/>
    </row>
    <row r="395" spans="1:8">
      <c r="A395" s="1317" t="s">
        <v>1</v>
      </c>
      <c r="B395" s="1321" t="s">
        <v>661</v>
      </c>
      <c r="C395" s="1321" t="s">
        <v>662</v>
      </c>
      <c r="D395" s="1321" t="s">
        <v>663</v>
      </c>
      <c r="E395" s="1319" t="s">
        <v>664</v>
      </c>
      <c r="F395" s="1320"/>
      <c r="G395" s="1317" t="s">
        <v>665</v>
      </c>
      <c r="H395" s="1318"/>
    </row>
    <row r="396" spans="1:8" ht="45">
      <c r="A396" s="1318"/>
      <c r="B396" s="1322"/>
      <c r="C396" s="1322"/>
      <c r="D396" s="1322"/>
      <c r="E396" s="122" t="s">
        <v>666</v>
      </c>
      <c r="F396" s="122" t="s">
        <v>667</v>
      </c>
      <c r="G396" s="123" t="s">
        <v>668</v>
      </c>
      <c r="H396" s="123" t="s">
        <v>669</v>
      </c>
    </row>
    <row r="397" spans="1:8">
      <c r="A397" s="124">
        <v>1</v>
      </c>
      <c r="B397" s="174">
        <v>2</v>
      </c>
      <c r="C397" s="174">
        <v>3</v>
      </c>
      <c r="D397" s="174">
        <v>4</v>
      </c>
      <c r="E397" s="126">
        <v>5</v>
      </c>
      <c r="F397" s="126">
        <v>6</v>
      </c>
      <c r="G397" s="127">
        <v>7</v>
      </c>
      <c r="H397" s="127">
        <v>8</v>
      </c>
    </row>
    <row r="398" spans="1:8" ht="15.75">
      <c r="A398" s="68">
        <v>1</v>
      </c>
      <c r="B398" s="206" t="s">
        <v>1860</v>
      </c>
      <c r="C398" s="207">
        <v>1930049430830100</v>
      </c>
      <c r="D398" s="208">
        <v>45291</v>
      </c>
      <c r="E398" s="6">
        <v>317649</v>
      </c>
      <c r="F398" s="6">
        <v>317649</v>
      </c>
      <c r="G398" s="209">
        <v>0</v>
      </c>
      <c r="H398" s="209">
        <v>0</v>
      </c>
    </row>
    <row r="399" spans="1:8" ht="15.75">
      <c r="A399" s="68">
        <v>2</v>
      </c>
      <c r="B399" s="206"/>
      <c r="C399" s="210"/>
      <c r="D399" s="68"/>
      <c r="E399" s="211"/>
      <c r="F399" s="65"/>
      <c r="G399" s="68"/>
      <c r="H399" s="68"/>
    </row>
  </sheetData>
  <mergeCells count="45">
    <mergeCell ref="G395:H395"/>
    <mergeCell ref="B370:B372"/>
    <mergeCell ref="C370:C372"/>
    <mergeCell ref="D370:F370"/>
    <mergeCell ref="G370:J370"/>
    <mergeCell ref="D371:D372"/>
    <mergeCell ref="E371:F371"/>
    <mergeCell ref="G371:G372"/>
    <mergeCell ref="H371:J371"/>
    <mergeCell ref="A395:A396"/>
    <mergeCell ref="B395:B396"/>
    <mergeCell ref="C395:C396"/>
    <mergeCell ref="D395:D396"/>
    <mergeCell ref="E395:F395"/>
    <mergeCell ref="B350:J350"/>
    <mergeCell ref="C354:C356"/>
    <mergeCell ref="D354:F354"/>
    <mergeCell ref="G354:J354"/>
    <mergeCell ref="D355:D356"/>
    <mergeCell ref="E355:F355"/>
    <mergeCell ref="G355:G356"/>
    <mergeCell ref="H355:J355"/>
    <mergeCell ref="B354:B356"/>
    <mergeCell ref="B368:H368"/>
    <mergeCell ref="G278:H278"/>
    <mergeCell ref="A307:H307"/>
    <mergeCell ref="A308:H308"/>
    <mergeCell ref="A310:A311"/>
    <mergeCell ref="B310:B311"/>
    <mergeCell ref="C310:C311"/>
    <mergeCell ref="D310:D311"/>
    <mergeCell ref="E310:F310"/>
    <mergeCell ref="G310:H310"/>
    <mergeCell ref="A278:A279"/>
    <mergeCell ref="B278:B279"/>
    <mergeCell ref="C278:C279"/>
    <mergeCell ref="D278:D279"/>
    <mergeCell ref="E278:F278"/>
    <mergeCell ref="B349:J349"/>
    <mergeCell ref="G1:I3"/>
    <mergeCell ref="F9:G9"/>
    <mergeCell ref="H9:I9"/>
    <mergeCell ref="A275:H275"/>
    <mergeCell ref="A276:H276"/>
    <mergeCell ref="B6:I6"/>
  </mergeCells>
  <pageMargins left="0" right="0" top="0.28000000000000003" bottom="0.33" header="0.31496062992125984" footer="0.31496062992125984"/>
  <pageSetup paperSize="9" scale="6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7"/>
  <sheetViews>
    <sheetView workbookViewId="0">
      <selection activeCell="A7" sqref="A7:XFD8"/>
    </sheetView>
  </sheetViews>
  <sheetFormatPr defaultRowHeight="15"/>
  <cols>
    <col min="1" max="1" width="8" customWidth="1"/>
    <col min="2" max="2" width="32.140625" customWidth="1"/>
    <col min="3" max="3" width="17.42578125" customWidth="1"/>
    <col min="4" max="4" width="13.5703125" customWidth="1"/>
    <col min="5" max="5" width="12.85546875" customWidth="1"/>
    <col min="6" max="6" width="9.140625" customWidth="1"/>
    <col min="7" max="7" width="11.140625" customWidth="1"/>
    <col min="8" max="8" width="10.28515625" customWidth="1"/>
    <col min="9" max="9" width="16.85546875" customWidth="1"/>
  </cols>
  <sheetData>
    <row r="1" spans="1:9" ht="25.5" customHeight="1">
      <c r="F1" s="941"/>
      <c r="G1" s="1235" t="s">
        <v>3192</v>
      </c>
      <c r="H1" s="1235"/>
      <c r="I1" s="1235"/>
    </row>
    <row r="2" spans="1:9">
      <c r="F2" s="941"/>
      <c r="G2" s="1235"/>
      <c r="H2" s="1235"/>
      <c r="I2" s="1235"/>
    </row>
    <row r="3" spans="1:9">
      <c r="F3" s="941"/>
      <c r="G3" s="1235"/>
      <c r="H3" s="1235"/>
      <c r="I3" s="1235"/>
    </row>
    <row r="4" spans="1:9">
      <c r="F4" s="241"/>
      <c r="G4" s="241"/>
      <c r="H4" s="241"/>
      <c r="I4" s="241"/>
    </row>
    <row r="5" spans="1:9">
      <c r="F5" s="173"/>
      <c r="G5" s="173"/>
      <c r="H5" s="173"/>
      <c r="I5" s="173"/>
    </row>
    <row r="6" spans="1:9" ht="15.75">
      <c r="B6" s="1198" t="s">
        <v>3227</v>
      </c>
      <c r="C6" s="1198"/>
      <c r="D6" s="1198"/>
      <c r="E6" s="1198"/>
      <c r="F6" s="276"/>
      <c r="G6" s="276"/>
    </row>
    <row r="7" spans="1:9" ht="15.75">
      <c r="A7" s="150" t="s">
        <v>3225</v>
      </c>
      <c r="B7" s="150"/>
      <c r="C7" s="151"/>
      <c r="D7" s="151"/>
      <c r="E7" s="152"/>
      <c r="F7" s="150"/>
      <c r="G7" s="152"/>
      <c r="H7" s="153"/>
      <c r="I7" s="154"/>
    </row>
    <row r="8" spans="1:9" ht="15.75">
      <c r="A8" s="155" t="s">
        <v>3226</v>
      </c>
      <c r="B8" s="155"/>
      <c r="C8" s="155"/>
      <c r="D8" s="155"/>
      <c r="E8" s="155"/>
      <c r="F8" s="155"/>
      <c r="G8" s="155"/>
      <c r="H8" s="155"/>
      <c r="I8" s="155"/>
    </row>
    <row r="9" spans="1:9" ht="15.75">
      <c r="B9" s="1198"/>
      <c r="C9" s="1198"/>
      <c r="D9" s="1198"/>
      <c r="E9" s="1198"/>
    </row>
    <row r="10" spans="1:9" ht="12.75" customHeight="1">
      <c r="A10" s="1438" t="s">
        <v>1</v>
      </c>
      <c r="B10" s="1346" t="s">
        <v>1861</v>
      </c>
      <c r="C10" s="1346" t="s">
        <v>1862</v>
      </c>
      <c r="D10" s="1332" t="s">
        <v>1863</v>
      </c>
      <c r="E10" s="1346" t="s">
        <v>1864</v>
      </c>
      <c r="F10" s="1346" t="s">
        <v>676</v>
      </c>
      <c r="G10" s="1346"/>
      <c r="H10" s="1346" t="s">
        <v>1865</v>
      </c>
      <c r="I10" s="1346"/>
    </row>
    <row r="11" spans="1:9" ht="21" customHeight="1">
      <c r="A11" s="1439"/>
      <c r="B11" s="1346"/>
      <c r="C11" s="1346"/>
      <c r="D11" s="1441"/>
      <c r="E11" s="1346"/>
      <c r="F11" s="1346"/>
      <c r="G11" s="1346"/>
      <c r="H11" s="1346"/>
      <c r="I11" s="1346"/>
    </row>
    <row r="12" spans="1:9">
      <c r="A12" s="1439"/>
      <c r="B12" s="1346"/>
      <c r="C12" s="1346"/>
      <c r="D12" s="1441"/>
      <c r="E12" s="1346"/>
      <c r="F12" s="1346" t="s">
        <v>1866</v>
      </c>
      <c r="G12" s="1346" t="s">
        <v>1867</v>
      </c>
      <c r="H12" s="1346" t="s">
        <v>1866</v>
      </c>
      <c r="I12" s="1346" t="s">
        <v>1867</v>
      </c>
    </row>
    <row r="13" spans="1:9" ht="27.75" customHeight="1">
      <c r="A13" s="1440"/>
      <c r="B13" s="1346"/>
      <c r="C13" s="1346"/>
      <c r="D13" s="1333"/>
      <c r="E13" s="1346"/>
      <c r="F13" s="1346"/>
      <c r="G13" s="1346"/>
      <c r="H13" s="1346"/>
      <c r="I13" s="1346"/>
    </row>
    <row r="14" spans="1:9">
      <c r="A14" s="1442"/>
      <c r="B14" s="1443">
        <v>2</v>
      </c>
      <c r="C14" s="1443">
        <v>3</v>
      </c>
      <c r="D14" s="1444">
        <v>4</v>
      </c>
      <c r="E14" s="1443">
        <v>5</v>
      </c>
      <c r="F14" s="1443">
        <v>6</v>
      </c>
      <c r="G14" s="1443">
        <v>7</v>
      </c>
      <c r="H14" s="1443">
        <v>8</v>
      </c>
      <c r="I14" s="1443">
        <v>9</v>
      </c>
    </row>
    <row r="15" spans="1:9" ht="3.75" customHeight="1">
      <c r="A15" s="1442"/>
      <c r="B15" s="1443"/>
      <c r="C15" s="1443"/>
      <c r="D15" s="1445"/>
      <c r="E15" s="1443"/>
      <c r="F15" s="1443"/>
      <c r="G15" s="1443"/>
      <c r="H15" s="1443"/>
      <c r="I15" s="1443"/>
    </row>
    <row r="16" spans="1:9" ht="15.75">
      <c r="A16" s="68">
        <v>1</v>
      </c>
      <c r="B16" s="136" t="s">
        <v>1868</v>
      </c>
      <c r="C16" s="65">
        <v>1978</v>
      </c>
      <c r="D16" s="65" t="s">
        <v>12</v>
      </c>
      <c r="E16" s="65">
        <v>400000</v>
      </c>
      <c r="F16" s="65">
        <v>1</v>
      </c>
      <c r="G16" s="65">
        <v>400000</v>
      </c>
      <c r="H16" s="65">
        <v>1</v>
      </c>
      <c r="I16" s="65">
        <v>400000</v>
      </c>
    </row>
    <row r="17" spans="1:9" ht="15.75">
      <c r="A17" s="68">
        <v>2</v>
      </c>
      <c r="B17" s="136" t="s">
        <v>1869</v>
      </c>
      <c r="C17" s="65">
        <v>1978</v>
      </c>
      <c r="D17" s="65" t="s">
        <v>12</v>
      </c>
      <c r="E17" s="65">
        <v>36580</v>
      </c>
      <c r="F17" s="65">
        <v>2</v>
      </c>
      <c r="G17" s="65">
        <v>73160</v>
      </c>
      <c r="H17" s="65">
        <v>2</v>
      </c>
      <c r="I17" s="65">
        <v>73160</v>
      </c>
    </row>
    <row r="18" spans="1:9" ht="15.75">
      <c r="A18" s="68">
        <v>3</v>
      </c>
      <c r="B18" s="136" t="s">
        <v>1869</v>
      </c>
      <c r="C18" s="65">
        <v>1978</v>
      </c>
      <c r="D18" s="65" t="s">
        <v>12</v>
      </c>
      <c r="E18" s="65">
        <v>60000</v>
      </c>
      <c r="F18" s="65">
        <v>1</v>
      </c>
      <c r="G18" s="65">
        <v>60000</v>
      </c>
      <c r="H18" s="65">
        <v>1</v>
      </c>
      <c r="I18" s="65">
        <v>60000</v>
      </c>
    </row>
    <row r="19" spans="1:9" ht="15.75">
      <c r="A19" s="68">
        <v>4</v>
      </c>
      <c r="B19" s="136" t="s">
        <v>1870</v>
      </c>
      <c r="C19" s="65">
        <v>1985</v>
      </c>
      <c r="D19" s="65" t="s">
        <v>12</v>
      </c>
      <c r="E19" s="65">
        <v>60000</v>
      </c>
      <c r="F19" s="65">
        <v>4</v>
      </c>
      <c r="G19" s="65">
        <v>240000</v>
      </c>
      <c r="H19" s="65">
        <v>4</v>
      </c>
      <c r="I19" s="65">
        <v>240000</v>
      </c>
    </row>
    <row r="20" spans="1:9" ht="15.75">
      <c r="A20" s="68">
        <v>5</v>
      </c>
      <c r="B20" s="136" t="s">
        <v>1870</v>
      </c>
      <c r="C20" s="65">
        <v>1988</v>
      </c>
      <c r="D20" s="65" t="s">
        <v>12</v>
      </c>
      <c r="E20" s="65">
        <v>60000</v>
      </c>
      <c r="F20" s="65">
        <v>4</v>
      </c>
      <c r="G20" s="65">
        <v>240000</v>
      </c>
      <c r="H20" s="65">
        <v>4</v>
      </c>
      <c r="I20" s="65">
        <v>240000</v>
      </c>
    </row>
    <row r="21" spans="1:9" ht="15.75">
      <c r="A21" s="68">
        <v>6</v>
      </c>
      <c r="B21" s="136" t="s">
        <v>1871</v>
      </c>
      <c r="C21" s="65">
        <v>1982</v>
      </c>
      <c r="D21" s="65" t="s">
        <v>12</v>
      </c>
      <c r="E21" s="65">
        <v>23920</v>
      </c>
      <c r="F21" s="65">
        <v>1</v>
      </c>
      <c r="G21" s="65">
        <v>23920</v>
      </c>
      <c r="H21" s="65">
        <v>1</v>
      </c>
      <c r="I21" s="65">
        <v>23920</v>
      </c>
    </row>
    <row r="22" spans="1:9" ht="15.75">
      <c r="A22" s="68">
        <v>7</v>
      </c>
      <c r="B22" s="136" t="s">
        <v>1872</v>
      </c>
      <c r="C22" s="65">
        <v>1991</v>
      </c>
      <c r="D22" s="65" t="s">
        <v>12</v>
      </c>
      <c r="E22" s="65">
        <v>5950</v>
      </c>
      <c r="F22" s="65">
        <v>1</v>
      </c>
      <c r="G22" s="65">
        <v>5950</v>
      </c>
      <c r="H22" s="65">
        <v>1</v>
      </c>
      <c r="I22" s="65">
        <v>5950</v>
      </c>
    </row>
    <row r="23" spans="1:9" ht="15.75">
      <c r="A23" s="68">
        <v>8</v>
      </c>
      <c r="B23" s="136" t="s">
        <v>1873</v>
      </c>
      <c r="C23" s="65">
        <v>1989</v>
      </c>
      <c r="D23" s="65" t="s">
        <v>12</v>
      </c>
      <c r="E23" s="65">
        <v>1083</v>
      </c>
      <c r="F23" s="65">
        <v>1</v>
      </c>
      <c r="G23" s="65">
        <v>1083</v>
      </c>
      <c r="H23" s="65">
        <v>1</v>
      </c>
      <c r="I23" s="65">
        <v>1083</v>
      </c>
    </row>
    <row r="24" spans="1:9" ht="15.75">
      <c r="A24" s="68">
        <v>9</v>
      </c>
      <c r="B24" s="136" t="s">
        <v>1874</v>
      </c>
      <c r="C24" s="65">
        <v>1989</v>
      </c>
      <c r="D24" s="65" t="s">
        <v>12</v>
      </c>
      <c r="E24" s="65">
        <v>1178</v>
      </c>
      <c r="F24" s="65">
        <v>1</v>
      </c>
      <c r="G24" s="65">
        <v>1178</v>
      </c>
      <c r="H24" s="65">
        <v>1</v>
      </c>
      <c r="I24" s="65">
        <v>1178</v>
      </c>
    </row>
    <row r="25" spans="1:9" ht="15.75">
      <c r="A25" s="68">
        <v>10</v>
      </c>
      <c r="B25" s="136" t="s">
        <v>1875</v>
      </c>
      <c r="C25" s="65">
        <v>1984</v>
      </c>
      <c r="D25" s="65" t="s">
        <v>12</v>
      </c>
      <c r="E25" s="65">
        <v>20000</v>
      </c>
      <c r="F25" s="65">
        <v>1</v>
      </c>
      <c r="G25" s="65">
        <v>20000</v>
      </c>
      <c r="H25" s="65">
        <v>1</v>
      </c>
      <c r="I25" s="65">
        <v>20000</v>
      </c>
    </row>
    <row r="26" spans="1:9" ht="15.75">
      <c r="A26" s="68">
        <v>11</v>
      </c>
      <c r="B26" s="136" t="s">
        <v>1875</v>
      </c>
      <c r="C26" s="65">
        <v>1988</v>
      </c>
      <c r="D26" s="65" t="s">
        <v>12</v>
      </c>
      <c r="E26" s="65">
        <v>30000</v>
      </c>
      <c r="F26" s="65">
        <v>1</v>
      </c>
      <c r="G26" s="65">
        <v>30000</v>
      </c>
      <c r="H26" s="65">
        <v>1</v>
      </c>
      <c r="I26" s="65">
        <v>30000</v>
      </c>
    </row>
    <row r="27" spans="1:9" ht="15.75">
      <c r="A27" s="68">
        <v>12</v>
      </c>
      <c r="B27" s="136" t="s">
        <v>1876</v>
      </c>
      <c r="C27" s="65">
        <v>1986</v>
      </c>
      <c r="D27" s="65" t="s">
        <v>12</v>
      </c>
      <c r="E27" s="65">
        <v>20000</v>
      </c>
      <c r="F27" s="65">
        <v>1</v>
      </c>
      <c r="G27" s="65">
        <v>20000</v>
      </c>
      <c r="H27" s="65">
        <v>1</v>
      </c>
      <c r="I27" s="65">
        <v>20000</v>
      </c>
    </row>
    <row r="28" spans="1:9" ht="15.75">
      <c r="A28" s="68">
        <v>13</v>
      </c>
      <c r="B28" s="136" t="s">
        <v>1877</v>
      </c>
      <c r="C28" s="65">
        <v>1988</v>
      </c>
      <c r="D28" s="65" t="s">
        <v>12</v>
      </c>
      <c r="E28" s="65">
        <v>2698</v>
      </c>
      <c r="F28" s="65">
        <v>1</v>
      </c>
      <c r="G28" s="65">
        <v>2698</v>
      </c>
      <c r="H28" s="65">
        <v>1</v>
      </c>
      <c r="I28" s="65">
        <v>2698</v>
      </c>
    </row>
    <row r="29" spans="1:9" ht="15.75">
      <c r="A29" s="68">
        <v>14</v>
      </c>
      <c r="B29" s="136" t="s">
        <v>1878</v>
      </c>
      <c r="C29" s="65">
        <v>1988</v>
      </c>
      <c r="D29" s="65" t="s">
        <v>12</v>
      </c>
      <c r="E29" s="65">
        <v>400000</v>
      </c>
      <c r="F29" s="65">
        <v>1</v>
      </c>
      <c r="G29" s="65">
        <v>400000</v>
      </c>
      <c r="H29" s="65">
        <v>1</v>
      </c>
      <c r="I29" s="65">
        <v>400000</v>
      </c>
    </row>
    <row r="30" spans="1:9" ht="15.75">
      <c r="A30" s="68">
        <v>15</v>
      </c>
      <c r="B30" s="136" t="s">
        <v>1042</v>
      </c>
      <c r="C30" s="65">
        <v>1998</v>
      </c>
      <c r="D30" s="65" t="s">
        <v>12</v>
      </c>
      <c r="E30" s="65">
        <v>9140</v>
      </c>
      <c r="F30" s="65">
        <v>1</v>
      </c>
      <c r="G30" s="65">
        <v>9140</v>
      </c>
      <c r="H30" s="65">
        <v>1</v>
      </c>
      <c r="I30" s="65">
        <v>9140</v>
      </c>
    </row>
    <row r="31" spans="1:9" ht="15.75">
      <c r="A31" s="68">
        <v>16</v>
      </c>
      <c r="B31" s="136" t="s">
        <v>1879</v>
      </c>
      <c r="C31" s="65">
        <v>2003</v>
      </c>
      <c r="D31" s="65" t="s">
        <v>12</v>
      </c>
      <c r="E31" s="65">
        <v>40000</v>
      </c>
      <c r="F31" s="65">
        <v>1</v>
      </c>
      <c r="G31" s="65">
        <v>40000</v>
      </c>
      <c r="H31" s="65">
        <v>1</v>
      </c>
      <c r="I31" s="65">
        <v>40000</v>
      </c>
    </row>
    <row r="32" spans="1:9" ht="15.75">
      <c r="A32" s="68">
        <v>17</v>
      </c>
      <c r="B32" s="136" t="s">
        <v>1880</v>
      </c>
      <c r="C32" s="65">
        <v>2006</v>
      </c>
      <c r="D32" s="65" t="s">
        <v>12</v>
      </c>
      <c r="E32" s="65">
        <v>10000</v>
      </c>
      <c r="F32" s="65">
        <v>1</v>
      </c>
      <c r="G32" s="65">
        <v>10000</v>
      </c>
      <c r="H32" s="65">
        <v>1</v>
      </c>
      <c r="I32" s="65">
        <v>10000</v>
      </c>
    </row>
    <row r="33" spans="1:9" ht="15.75">
      <c r="A33" s="68">
        <v>18</v>
      </c>
      <c r="B33" s="136" t="s">
        <v>1881</v>
      </c>
      <c r="C33" s="65">
        <v>2006</v>
      </c>
      <c r="D33" s="65" t="s">
        <v>12</v>
      </c>
      <c r="E33" s="65">
        <v>15000</v>
      </c>
      <c r="F33" s="65">
        <v>1</v>
      </c>
      <c r="G33" s="65">
        <v>15000</v>
      </c>
      <c r="H33" s="65">
        <v>1</v>
      </c>
      <c r="I33" s="65">
        <v>15000</v>
      </c>
    </row>
    <row r="34" spans="1:9" ht="15.75">
      <c r="A34" s="68">
        <v>19</v>
      </c>
      <c r="B34" s="136" t="s">
        <v>1882</v>
      </c>
      <c r="C34" s="65">
        <v>2006</v>
      </c>
      <c r="D34" s="65" t="s">
        <v>12</v>
      </c>
      <c r="E34" s="65">
        <v>10000</v>
      </c>
      <c r="F34" s="65">
        <v>1</v>
      </c>
      <c r="G34" s="65">
        <v>10000</v>
      </c>
      <c r="H34" s="65">
        <v>1</v>
      </c>
      <c r="I34" s="65">
        <v>10000</v>
      </c>
    </row>
    <row r="35" spans="1:9" ht="15.75">
      <c r="A35" s="68">
        <v>20</v>
      </c>
      <c r="B35" s="136" t="s">
        <v>1883</v>
      </c>
      <c r="C35" s="65">
        <v>2006</v>
      </c>
      <c r="D35" s="65" t="s">
        <v>12</v>
      </c>
      <c r="E35" s="65">
        <v>25000</v>
      </c>
      <c r="F35" s="65">
        <v>1</v>
      </c>
      <c r="G35" s="65">
        <v>25000</v>
      </c>
      <c r="H35" s="65">
        <v>1</v>
      </c>
      <c r="I35" s="65">
        <v>25000</v>
      </c>
    </row>
    <row r="36" spans="1:9" ht="15.75">
      <c r="A36" s="68">
        <v>21</v>
      </c>
      <c r="B36" s="136" t="s">
        <v>1884</v>
      </c>
      <c r="C36" s="65">
        <v>1984</v>
      </c>
      <c r="D36" s="65" t="s">
        <v>12</v>
      </c>
      <c r="E36" s="65">
        <v>3880</v>
      </c>
      <c r="F36" s="65">
        <v>1</v>
      </c>
      <c r="G36" s="65">
        <v>3880</v>
      </c>
      <c r="H36" s="65">
        <v>1</v>
      </c>
      <c r="I36" s="65">
        <v>3880</v>
      </c>
    </row>
    <row r="37" spans="1:9" ht="15.75">
      <c r="A37" s="68">
        <v>22</v>
      </c>
      <c r="B37" s="136" t="s">
        <v>1885</v>
      </c>
      <c r="C37" s="65">
        <v>1984</v>
      </c>
      <c r="D37" s="65" t="s">
        <v>12</v>
      </c>
      <c r="E37" s="65">
        <v>7120</v>
      </c>
      <c r="F37" s="65">
        <v>1</v>
      </c>
      <c r="G37" s="65">
        <v>7120</v>
      </c>
      <c r="H37" s="65">
        <v>1</v>
      </c>
      <c r="I37" s="65">
        <v>7120</v>
      </c>
    </row>
    <row r="38" spans="1:9" ht="15.75">
      <c r="A38" s="68">
        <v>23</v>
      </c>
      <c r="B38" s="136" t="s">
        <v>1886</v>
      </c>
      <c r="C38" s="65">
        <v>1986</v>
      </c>
      <c r="D38" s="65" t="s">
        <v>12</v>
      </c>
      <c r="E38" s="65">
        <v>7720</v>
      </c>
      <c r="F38" s="65">
        <v>1</v>
      </c>
      <c r="G38" s="65">
        <v>7720</v>
      </c>
      <c r="H38" s="65">
        <v>1</v>
      </c>
      <c r="I38" s="65">
        <v>7720</v>
      </c>
    </row>
    <row r="39" spans="1:9" ht="15.75">
      <c r="A39" s="68">
        <v>24</v>
      </c>
      <c r="B39" s="136" t="s">
        <v>184</v>
      </c>
      <c r="C39" s="65">
        <v>2010</v>
      </c>
      <c r="D39" s="65" t="s">
        <v>12</v>
      </c>
      <c r="E39" s="65">
        <v>7500</v>
      </c>
      <c r="F39" s="65">
        <v>20</v>
      </c>
      <c r="G39" s="65">
        <v>150000</v>
      </c>
      <c r="H39" s="65">
        <v>20</v>
      </c>
      <c r="I39" s="65">
        <v>150000</v>
      </c>
    </row>
    <row r="40" spans="1:9" ht="15.75">
      <c r="A40" s="68">
        <v>25</v>
      </c>
      <c r="B40" s="136" t="s">
        <v>479</v>
      </c>
      <c r="C40" s="65">
        <v>1997</v>
      </c>
      <c r="D40" s="65" t="s">
        <v>12</v>
      </c>
      <c r="E40" s="65">
        <v>20000</v>
      </c>
      <c r="F40" s="65">
        <v>1</v>
      </c>
      <c r="G40" s="65">
        <v>20000</v>
      </c>
      <c r="H40" s="65">
        <v>1</v>
      </c>
      <c r="I40" s="65">
        <v>20000</v>
      </c>
    </row>
    <row r="41" spans="1:9" ht="15.75">
      <c r="A41" s="68">
        <v>26</v>
      </c>
      <c r="B41" s="136" t="s">
        <v>1887</v>
      </c>
      <c r="C41" s="65">
        <v>2010</v>
      </c>
      <c r="D41" s="65" t="s">
        <v>12</v>
      </c>
      <c r="E41" s="65">
        <v>4000</v>
      </c>
      <c r="F41" s="65">
        <v>40</v>
      </c>
      <c r="G41" s="65">
        <v>160000</v>
      </c>
      <c r="H41" s="65">
        <v>40</v>
      </c>
      <c r="I41" s="65">
        <v>160000</v>
      </c>
    </row>
    <row r="42" spans="1:9" ht="15.75">
      <c r="A42" s="68">
        <v>27</v>
      </c>
      <c r="B42" s="136" t="s">
        <v>1888</v>
      </c>
      <c r="C42" s="65">
        <v>2008</v>
      </c>
      <c r="D42" s="65" t="s">
        <v>12</v>
      </c>
      <c r="E42" s="65">
        <v>4000</v>
      </c>
      <c r="F42" s="65">
        <v>40</v>
      </c>
      <c r="G42" s="65">
        <v>160000</v>
      </c>
      <c r="H42" s="65">
        <v>40</v>
      </c>
      <c r="I42" s="65">
        <v>160000</v>
      </c>
    </row>
    <row r="43" spans="1:9" ht="15.75">
      <c r="A43" s="68">
        <v>28</v>
      </c>
      <c r="B43" s="136" t="s">
        <v>1889</v>
      </c>
      <c r="C43" s="65">
        <v>2010</v>
      </c>
      <c r="D43" s="65" t="s">
        <v>12</v>
      </c>
      <c r="E43" s="65">
        <v>9750</v>
      </c>
      <c r="F43" s="65">
        <v>12</v>
      </c>
      <c r="G43" s="65">
        <v>117000</v>
      </c>
      <c r="H43" s="65">
        <v>12</v>
      </c>
      <c r="I43" s="65">
        <v>117000</v>
      </c>
    </row>
    <row r="44" spans="1:9" ht="15.75">
      <c r="A44" s="68">
        <v>29</v>
      </c>
      <c r="B44" s="136" t="s">
        <v>1890</v>
      </c>
      <c r="C44" s="65">
        <v>2010</v>
      </c>
      <c r="D44" s="65" t="s">
        <v>12</v>
      </c>
      <c r="E44" s="65">
        <v>2600</v>
      </c>
      <c r="F44" s="65">
        <v>12</v>
      </c>
      <c r="G44" s="65">
        <v>31200</v>
      </c>
      <c r="H44" s="65">
        <v>12</v>
      </c>
      <c r="I44" s="65">
        <v>31200</v>
      </c>
    </row>
    <row r="45" spans="1:9" ht="15.75">
      <c r="A45" s="68">
        <v>30</v>
      </c>
      <c r="B45" s="136" t="s">
        <v>1891</v>
      </c>
      <c r="C45" s="65">
        <v>2010</v>
      </c>
      <c r="D45" s="65" t="s">
        <v>12</v>
      </c>
      <c r="E45" s="65">
        <v>2600</v>
      </c>
      <c r="F45" s="65">
        <v>12</v>
      </c>
      <c r="G45" s="65">
        <v>31200</v>
      </c>
      <c r="H45" s="65">
        <v>12</v>
      </c>
      <c r="I45" s="65">
        <v>31200</v>
      </c>
    </row>
    <row r="46" spans="1:9" ht="15.75">
      <c r="A46" s="68">
        <v>31</v>
      </c>
      <c r="B46" s="136" t="s">
        <v>1892</v>
      </c>
      <c r="C46" s="65">
        <v>2010</v>
      </c>
      <c r="D46" s="65" t="s">
        <v>12</v>
      </c>
      <c r="E46" s="65">
        <v>1300</v>
      </c>
      <c r="F46" s="65">
        <v>12</v>
      </c>
      <c r="G46" s="65">
        <v>15600</v>
      </c>
      <c r="H46" s="65">
        <v>12</v>
      </c>
      <c r="I46" s="65">
        <v>15600</v>
      </c>
    </row>
    <row r="47" spans="1:9" ht="15.75">
      <c r="A47" s="68">
        <v>32</v>
      </c>
      <c r="B47" s="136" t="s">
        <v>1893</v>
      </c>
      <c r="C47" s="65">
        <v>2010</v>
      </c>
      <c r="D47" s="65" t="s">
        <v>12</v>
      </c>
      <c r="E47" s="65">
        <v>9100</v>
      </c>
      <c r="F47" s="65">
        <v>10</v>
      </c>
      <c r="G47" s="65">
        <v>91000</v>
      </c>
      <c r="H47" s="65">
        <v>10</v>
      </c>
      <c r="I47" s="65">
        <v>91000</v>
      </c>
    </row>
    <row r="48" spans="1:9" ht="15.75">
      <c r="A48" s="68">
        <v>33</v>
      </c>
      <c r="B48" s="136" t="s">
        <v>1894</v>
      </c>
      <c r="C48" s="65">
        <v>1999</v>
      </c>
      <c r="D48" s="65" t="s">
        <v>12</v>
      </c>
      <c r="E48" s="65">
        <v>1000</v>
      </c>
      <c r="F48" s="65">
        <v>18</v>
      </c>
      <c r="G48" s="65">
        <v>18000</v>
      </c>
      <c r="H48" s="65">
        <v>18</v>
      </c>
      <c r="I48" s="65">
        <v>18000</v>
      </c>
    </row>
    <row r="49" spans="1:9" ht="15.75">
      <c r="A49" s="68">
        <v>34</v>
      </c>
      <c r="B49" s="136" t="s">
        <v>1895</v>
      </c>
      <c r="C49" s="65">
        <v>2003</v>
      </c>
      <c r="D49" s="65" t="s">
        <v>761</v>
      </c>
      <c r="E49" s="65">
        <v>1750</v>
      </c>
      <c r="F49" s="65">
        <v>64</v>
      </c>
      <c r="G49" s="65">
        <v>112000</v>
      </c>
      <c r="H49" s="65">
        <v>64</v>
      </c>
      <c r="I49" s="65">
        <v>112000</v>
      </c>
    </row>
    <row r="50" spans="1:9" ht="15.75">
      <c r="A50" s="68">
        <v>35</v>
      </c>
      <c r="B50" s="136" t="s">
        <v>1896</v>
      </c>
      <c r="C50" s="65">
        <v>2004</v>
      </c>
      <c r="D50" s="65" t="s">
        <v>12</v>
      </c>
      <c r="E50" s="65">
        <v>2750</v>
      </c>
      <c r="F50" s="65">
        <v>10</v>
      </c>
      <c r="G50" s="65">
        <v>27500</v>
      </c>
      <c r="H50" s="65">
        <v>10</v>
      </c>
      <c r="I50" s="65">
        <v>27500</v>
      </c>
    </row>
    <row r="51" spans="1:9" ht="15.75">
      <c r="A51" s="68">
        <v>36</v>
      </c>
      <c r="B51" s="136" t="s">
        <v>1897</v>
      </c>
      <c r="C51" s="65">
        <v>2009</v>
      </c>
      <c r="D51" s="65" t="s">
        <v>12</v>
      </c>
      <c r="E51" s="65">
        <v>9100</v>
      </c>
      <c r="F51" s="65">
        <v>16</v>
      </c>
      <c r="G51" s="65">
        <v>145600</v>
      </c>
      <c r="H51" s="65">
        <v>16</v>
      </c>
      <c r="I51" s="65">
        <v>145600</v>
      </c>
    </row>
    <row r="52" spans="1:9" ht="15.75">
      <c r="A52" s="68">
        <v>37</v>
      </c>
      <c r="B52" s="136" t="s">
        <v>1898</v>
      </c>
      <c r="C52" s="65">
        <v>2009</v>
      </c>
      <c r="D52" s="65" t="s">
        <v>12</v>
      </c>
      <c r="E52" s="65">
        <v>7800</v>
      </c>
      <c r="F52" s="65">
        <v>16</v>
      </c>
      <c r="G52" s="65">
        <v>124800</v>
      </c>
      <c r="H52" s="65">
        <v>16</v>
      </c>
      <c r="I52" s="65">
        <v>124800</v>
      </c>
    </row>
    <row r="53" spans="1:9" ht="15.75">
      <c r="A53" s="68">
        <v>38</v>
      </c>
      <c r="B53" s="136" t="s">
        <v>1899</v>
      </c>
      <c r="C53" s="65">
        <v>2009</v>
      </c>
      <c r="D53" s="65" t="s">
        <v>12</v>
      </c>
      <c r="E53" s="65">
        <v>5525</v>
      </c>
      <c r="F53" s="65">
        <v>16</v>
      </c>
      <c r="G53" s="65">
        <v>88400</v>
      </c>
      <c r="H53" s="65">
        <v>16</v>
      </c>
      <c r="I53" s="65">
        <v>88400</v>
      </c>
    </row>
    <row r="54" spans="1:9" ht="15.75">
      <c r="A54" s="68">
        <v>39</v>
      </c>
      <c r="B54" s="136" t="s">
        <v>1900</v>
      </c>
      <c r="C54" s="65">
        <v>2009</v>
      </c>
      <c r="D54" s="65" t="s">
        <v>12</v>
      </c>
      <c r="E54" s="65">
        <v>1950</v>
      </c>
      <c r="F54" s="65">
        <v>16</v>
      </c>
      <c r="G54" s="65">
        <v>31200</v>
      </c>
      <c r="H54" s="65">
        <v>16</v>
      </c>
      <c r="I54" s="65">
        <v>31200</v>
      </c>
    </row>
    <row r="55" spans="1:9" ht="15.75">
      <c r="A55" s="68">
        <v>40</v>
      </c>
      <c r="B55" s="136" t="s">
        <v>1901</v>
      </c>
      <c r="C55" s="65">
        <v>2009</v>
      </c>
      <c r="D55" s="65" t="s">
        <v>12</v>
      </c>
      <c r="E55" s="65">
        <v>4000</v>
      </c>
      <c r="F55" s="65">
        <v>1</v>
      </c>
      <c r="G55" s="65">
        <v>4000</v>
      </c>
      <c r="H55" s="65">
        <v>1</v>
      </c>
      <c r="I55" s="65">
        <v>4000</v>
      </c>
    </row>
    <row r="56" spans="1:9" ht="15.75">
      <c r="A56" s="68">
        <v>41</v>
      </c>
      <c r="B56" s="136" t="s">
        <v>1902</v>
      </c>
      <c r="C56" s="65">
        <v>2009</v>
      </c>
      <c r="D56" s="65" t="s">
        <v>12</v>
      </c>
      <c r="E56" s="65">
        <v>4000</v>
      </c>
      <c r="F56" s="65">
        <v>1</v>
      </c>
      <c r="G56" s="65">
        <v>4000</v>
      </c>
      <c r="H56" s="65">
        <v>1</v>
      </c>
      <c r="I56" s="65">
        <v>4000</v>
      </c>
    </row>
    <row r="57" spans="1:9" ht="15.75">
      <c r="A57" s="68">
        <v>42</v>
      </c>
      <c r="B57" s="136" t="s">
        <v>1903</v>
      </c>
      <c r="C57" s="65">
        <v>2010</v>
      </c>
      <c r="D57" s="65" t="s">
        <v>12</v>
      </c>
      <c r="E57" s="65">
        <v>156000</v>
      </c>
      <c r="F57" s="65">
        <v>1</v>
      </c>
      <c r="G57" s="65">
        <v>156000</v>
      </c>
      <c r="H57" s="65">
        <v>1</v>
      </c>
      <c r="I57" s="65">
        <v>156000</v>
      </c>
    </row>
    <row r="58" spans="1:9" ht="15.75">
      <c r="A58" s="68">
        <v>43</v>
      </c>
      <c r="B58" s="136" t="s">
        <v>1904</v>
      </c>
      <c r="C58" s="65">
        <v>2010</v>
      </c>
      <c r="D58" s="65" t="s">
        <v>12</v>
      </c>
      <c r="E58" s="65">
        <v>169000</v>
      </c>
      <c r="F58" s="65">
        <v>1</v>
      </c>
      <c r="G58" s="65">
        <v>169000</v>
      </c>
      <c r="H58" s="65">
        <v>1</v>
      </c>
      <c r="I58" s="65">
        <v>169000</v>
      </c>
    </row>
    <row r="59" spans="1:9" ht="15.75">
      <c r="A59" s="68">
        <v>44</v>
      </c>
      <c r="B59" s="136" t="s">
        <v>1905</v>
      </c>
      <c r="C59" s="65">
        <v>2011</v>
      </c>
      <c r="D59" s="65" t="s">
        <v>12</v>
      </c>
      <c r="E59" s="65">
        <v>39000</v>
      </c>
      <c r="F59" s="65">
        <v>1</v>
      </c>
      <c r="G59" s="65">
        <v>39000</v>
      </c>
      <c r="H59" s="65">
        <v>1</v>
      </c>
      <c r="I59" s="65">
        <v>39000</v>
      </c>
    </row>
    <row r="60" spans="1:9" ht="15.75">
      <c r="A60" s="68">
        <v>45</v>
      </c>
      <c r="B60" s="467" t="s">
        <v>1906</v>
      </c>
      <c r="C60" s="468">
        <v>2011</v>
      </c>
      <c r="D60" s="468" t="s">
        <v>12</v>
      </c>
      <c r="E60" s="468">
        <v>11700</v>
      </c>
      <c r="F60" s="468">
        <v>25</v>
      </c>
      <c r="G60" s="468">
        <v>292500</v>
      </c>
      <c r="H60" s="468">
        <v>25</v>
      </c>
      <c r="I60" s="65">
        <v>292500</v>
      </c>
    </row>
    <row r="61" spans="1:9" ht="15.75">
      <c r="A61" s="68">
        <v>46</v>
      </c>
      <c r="B61" s="467" t="s">
        <v>1907</v>
      </c>
      <c r="C61" s="468">
        <v>2013</v>
      </c>
      <c r="D61" s="468" t="s">
        <v>12</v>
      </c>
      <c r="E61" s="468">
        <v>100000</v>
      </c>
      <c r="F61" s="468">
        <v>1</v>
      </c>
      <c r="G61" s="468">
        <v>100000</v>
      </c>
      <c r="H61" s="468">
        <v>1</v>
      </c>
      <c r="I61" s="65">
        <v>100000</v>
      </c>
    </row>
    <row r="62" spans="1:9" ht="15.75">
      <c r="A62" s="68">
        <v>47</v>
      </c>
      <c r="B62" s="467" t="s">
        <v>1908</v>
      </c>
      <c r="C62" s="468">
        <v>2013</v>
      </c>
      <c r="D62" s="468" t="s">
        <v>12</v>
      </c>
      <c r="E62" s="468">
        <v>20000</v>
      </c>
      <c r="F62" s="468">
        <v>1</v>
      </c>
      <c r="G62" s="468">
        <v>20000</v>
      </c>
      <c r="H62" s="468">
        <v>1</v>
      </c>
      <c r="I62" s="65">
        <v>20000</v>
      </c>
    </row>
    <row r="63" spans="1:9" ht="15.75">
      <c r="A63" s="68">
        <v>48</v>
      </c>
      <c r="B63" s="136" t="s">
        <v>1909</v>
      </c>
      <c r="C63" s="468">
        <v>2014</v>
      </c>
      <c r="D63" s="468" t="s">
        <v>12</v>
      </c>
      <c r="E63" s="468">
        <v>7150</v>
      </c>
      <c r="F63" s="468">
        <v>3</v>
      </c>
      <c r="G63" s="468">
        <v>21450</v>
      </c>
      <c r="H63" s="468">
        <v>3</v>
      </c>
      <c r="I63" s="65">
        <v>21450</v>
      </c>
    </row>
    <row r="64" spans="1:9" ht="15.75">
      <c r="A64" s="68">
        <v>49</v>
      </c>
      <c r="B64" s="467" t="s">
        <v>248</v>
      </c>
      <c r="C64" s="468">
        <v>2015</v>
      </c>
      <c r="D64" s="468" t="s">
        <v>1910</v>
      </c>
      <c r="E64" s="468">
        <v>3950</v>
      </c>
      <c r="F64" s="469">
        <v>21.54</v>
      </c>
      <c r="G64" s="468">
        <v>85083</v>
      </c>
      <c r="H64" s="470">
        <v>21.54</v>
      </c>
      <c r="I64" s="65">
        <v>85083</v>
      </c>
    </row>
    <row r="65" spans="1:9" ht="15.75">
      <c r="A65" s="68">
        <v>50</v>
      </c>
      <c r="B65" s="467" t="s">
        <v>248</v>
      </c>
      <c r="C65" s="468">
        <v>2015</v>
      </c>
      <c r="D65" s="468" t="s">
        <v>1910</v>
      </c>
      <c r="E65" s="468">
        <v>3555</v>
      </c>
      <c r="F65" s="471">
        <v>25</v>
      </c>
      <c r="G65" s="468">
        <v>88875</v>
      </c>
      <c r="H65" s="471">
        <v>25</v>
      </c>
      <c r="I65" s="65">
        <v>88875</v>
      </c>
    </row>
    <row r="66" spans="1:9" ht="15.75">
      <c r="A66" s="68">
        <v>51</v>
      </c>
      <c r="B66" s="467" t="s">
        <v>1911</v>
      </c>
      <c r="C66" s="468">
        <v>2015</v>
      </c>
      <c r="D66" s="468" t="s">
        <v>12</v>
      </c>
      <c r="E66" s="468">
        <v>34760</v>
      </c>
      <c r="F66" s="471">
        <v>1</v>
      </c>
      <c r="G66" s="468">
        <v>34760</v>
      </c>
      <c r="H66" s="471">
        <v>1</v>
      </c>
      <c r="I66" s="65">
        <v>34760</v>
      </c>
    </row>
    <row r="67" spans="1:9" ht="15.75">
      <c r="A67" s="68">
        <v>52</v>
      </c>
      <c r="B67" s="467" t="s">
        <v>184</v>
      </c>
      <c r="C67" s="468">
        <v>2015</v>
      </c>
      <c r="D67" s="468" t="s">
        <v>12</v>
      </c>
      <c r="E67" s="468">
        <v>7500</v>
      </c>
      <c r="F67" s="471">
        <v>20</v>
      </c>
      <c r="G67" s="468">
        <v>150000</v>
      </c>
      <c r="H67" s="471">
        <v>20</v>
      </c>
      <c r="I67" s="65">
        <v>150000</v>
      </c>
    </row>
    <row r="68" spans="1:9" ht="15.75">
      <c r="A68" s="68">
        <v>53</v>
      </c>
      <c r="B68" s="467" t="s">
        <v>1912</v>
      </c>
      <c r="C68" s="468">
        <v>2015</v>
      </c>
      <c r="D68" s="468" t="s">
        <v>12</v>
      </c>
      <c r="E68" s="468">
        <v>6320</v>
      </c>
      <c r="F68" s="471">
        <v>40</v>
      </c>
      <c r="G68" s="468">
        <v>252800</v>
      </c>
      <c r="H68" s="471">
        <v>40</v>
      </c>
      <c r="I68" s="65">
        <v>252800</v>
      </c>
    </row>
    <row r="69" spans="1:9" ht="15.75">
      <c r="A69" s="68">
        <v>54</v>
      </c>
      <c r="B69" s="467" t="s">
        <v>1913</v>
      </c>
      <c r="C69" s="468">
        <v>2015</v>
      </c>
      <c r="D69" s="468" t="s">
        <v>12</v>
      </c>
      <c r="E69" s="468">
        <v>14220</v>
      </c>
      <c r="F69" s="471">
        <v>8</v>
      </c>
      <c r="G69" s="468">
        <v>113760</v>
      </c>
      <c r="H69" s="471">
        <v>8</v>
      </c>
      <c r="I69" s="65">
        <v>113760</v>
      </c>
    </row>
    <row r="70" spans="1:9" ht="15.75">
      <c r="A70" s="68">
        <v>55</v>
      </c>
      <c r="B70" s="467" t="s">
        <v>477</v>
      </c>
      <c r="C70" s="468">
        <v>2015</v>
      </c>
      <c r="D70" s="468" t="s">
        <v>12</v>
      </c>
      <c r="E70" s="468">
        <v>90850</v>
      </c>
      <c r="F70" s="471">
        <v>1</v>
      </c>
      <c r="G70" s="468">
        <v>90850</v>
      </c>
      <c r="H70" s="471">
        <v>1</v>
      </c>
      <c r="I70" s="65">
        <v>90850</v>
      </c>
    </row>
    <row r="71" spans="1:9" ht="15.75">
      <c r="A71" s="68">
        <v>56</v>
      </c>
      <c r="B71" s="467" t="s">
        <v>1914</v>
      </c>
      <c r="C71" s="468">
        <v>2015</v>
      </c>
      <c r="D71" s="468" t="s">
        <v>12</v>
      </c>
      <c r="E71" s="468">
        <v>255960</v>
      </c>
      <c r="F71" s="471">
        <v>1</v>
      </c>
      <c r="G71" s="468">
        <v>255960</v>
      </c>
      <c r="H71" s="471">
        <v>1</v>
      </c>
      <c r="I71" s="65">
        <v>255960</v>
      </c>
    </row>
    <row r="72" spans="1:9" ht="15.75">
      <c r="A72" s="68">
        <v>57</v>
      </c>
      <c r="B72" s="467" t="s">
        <v>1915</v>
      </c>
      <c r="C72" s="468">
        <v>2015</v>
      </c>
      <c r="D72" s="468" t="s">
        <v>12</v>
      </c>
      <c r="E72" s="468">
        <v>20000</v>
      </c>
      <c r="F72" s="471">
        <v>1</v>
      </c>
      <c r="G72" s="468">
        <v>20000</v>
      </c>
      <c r="H72" s="471">
        <v>1</v>
      </c>
      <c r="I72" s="65">
        <v>20000</v>
      </c>
    </row>
    <row r="73" spans="1:9" ht="15.75">
      <c r="A73" s="68">
        <v>58</v>
      </c>
      <c r="B73" s="467" t="s">
        <v>1916</v>
      </c>
      <c r="C73" s="468">
        <v>2015</v>
      </c>
      <c r="D73" s="468" t="s">
        <v>12</v>
      </c>
      <c r="E73" s="468">
        <v>19750</v>
      </c>
      <c r="F73" s="471">
        <v>2</v>
      </c>
      <c r="G73" s="468">
        <v>39500</v>
      </c>
      <c r="H73" s="471">
        <v>2</v>
      </c>
      <c r="I73" s="65">
        <v>39500</v>
      </c>
    </row>
    <row r="74" spans="1:9" ht="15.75">
      <c r="A74" s="68">
        <v>59</v>
      </c>
      <c r="B74" s="467" t="s">
        <v>1917</v>
      </c>
      <c r="C74" s="468">
        <v>2015</v>
      </c>
      <c r="D74" s="468" t="s">
        <v>12</v>
      </c>
      <c r="E74" s="468">
        <v>9600</v>
      </c>
      <c r="F74" s="471">
        <v>3</v>
      </c>
      <c r="G74" s="468">
        <v>28800</v>
      </c>
      <c r="H74" s="471">
        <v>3</v>
      </c>
      <c r="I74" s="65">
        <v>28800</v>
      </c>
    </row>
    <row r="75" spans="1:9" ht="15.75">
      <c r="A75" s="68">
        <v>60</v>
      </c>
      <c r="B75" s="467" t="s">
        <v>172</v>
      </c>
      <c r="C75" s="468">
        <v>2015</v>
      </c>
      <c r="D75" s="468" t="s">
        <v>12</v>
      </c>
      <c r="E75" s="468">
        <v>35550</v>
      </c>
      <c r="F75" s="471">
        <v>1</v>
      </c>
      <c r="G75" s="468">
        <v>35550</v>
      </c>
      <c r="H75" s="471">
        <v>1</v>
      </c>
      <c r="I75" s="65">
        <v>35550</v>
      </c>
    </row>
    <row r="76" spans="1:9" ht="15.75">
      <c r="A76" s="68">
        <v>61</v>
      </c>
      <c r="B76" s="467" t="s">
        <v>1918</v>
      </c>
      <c r="C76" s="468">
        <v>2015</v>
      </c>
      <c r="D76" s="468" t="s">
        <v>12</v>
      </c>
      <c r="E76" s="468">
        <v>2925</v>
      </c>
      <c r="F76" s="471">
        <v>2</v>
      </c>
      <c r="G76" s="468">
        <v>5850</v>
      </c>
      <c r="H76" s="471">
        <v>2</v>
      </c>
      <c r="I76" s="65">
        <v>5850</v>
      </c>
    </row>
    <row r="77" spans="1:9" ht="15.75">
      <c r="A77" s="68">
        <v>62</v>
      </c>
      <c r="B77" s="467" t="s">
        <v>1919</v>
      </c>
      <c r="C77" s="468">
        <v>2015</v>
      </c>
      <c r="D77" s="468" t="s">
        <v>12</v>
      </c>
      <c r="E77" s="468">
        <v>2880</v>
      </c>
      <c r="F77" s="471">
        <v>2</v>
      </c>
      <c r="G77" s="468">
        <v>5760</v>
      </c>
      <c r="H77" s="471">
        <v>2</v>
      </c>
      <c r="I77" s="65">
        <v>5760</v>
      </c>
    </row>
    <row r="78" spans="1:9" ht="15.75">
      <c r="A78" s="68">
        <v>63</v>
      </c>
      <c r="B78" s="467" t="s">
        <v>1920</v>
      </c>
      <c r="C78" s="468">
        <v>2016</v>
      </c>
      <c r="D78" s="468" t="s">
        <v>12</v>
      </c>
      <c r="E78" s="468">
        <v>12640</v>
      </c>
      <c r="F78" s="471">
        <v>10</v>
      </c>
      <c r="G78" s="468">
        <v>126400</v>
      </c>
      <c r="H78" s="471">
        <v>10</v>
      </c>
      <c r="I78" s="65">
        <v>126400</v>
      </c>
    </row>
    <row r="79" spans="1:9" ht="15.75">
      <c r="A79" s="68">
        <v>64</v>
      </c>
      <c r="B79" s="467" t="s">
        <v>1921</v>
      </c>
      <c r="C79" s="468">
        <v>2016</v>
      </c>
      <c r="D79" s="468" t="s">
        <v>12</v>
      </c>
      <c r="E79" s="468">
        <v>10270</v>
      </c>
      <c r="F79" s="471">
        <v>4</v>
      </c>
      <c r="G79" s="468">
        <v>41080</v>
      </c>
      <c r="H79" s="471">
        <v>4</v>
      </c>
      <c r="I79" s="65">
        <v>41080</v>
      </c>
    </row>
    <row r="80" spans="1:9" ht="15.75">
      <c r="A80" s="68">
        <v>65</v>
      </c>
      <c r="B80" s="467" t="s">
        <v>1922</v>
      </c>
      <c r="C80" s="468">
        <v>2016</v>
      </c>
      <c r="D80" s="468" t="s">
        <v>12</v>
      </c>
      <c r="E80" s="468">
        <v>12640</v>
      </c>
      <c r="F80" s="471">
        <v>20</v>
      </c>
      <c r="G80" s="468">
        <v>252800</v>
      </c>
      <c r="H80" s="471">
        <v>20</v>
      </c>
      <c r="I80" s="65">
        <v>252800</v>
      </c>
    </row>
    <row r="81" spans="1:9" ht="15.75">
      <c r="A81" s="68">
        <v>66</v>
      </c>
      <c r="B81" s="467" t="s">
        <v>1923</v>
      </c>
      <c r="C81" s="468">
        <v>2016</v>
      </c>
      <c r="D81" s="468" t="s">
        <v>12</v>
      </c>
      <c r="E81" s="468">
        <v>12640</v>
      </c>
      <c r="F81" s="471">
        <v>8</v>
      </c>
      <c r="G81" s="468">
        <v>101120</v>
      </c>
      <c r="H81" s="471">
        <v>8</v>
      </c>
      <c r="I81" s="65">
        <v>101120</v>
      </c>
    </row>
    <row r="82" spans="1:9" ht="15.75">
      <c r="A82" s="68">
        <v>67</v>
      </c>
      <c r="B82" s="467" t="s">
        <v>1924</v>
      </c>
      <c r="C82" s="468">
        <v>2016</v>
      </c>
      <c r="D82" s="468" t="s">
        <v>12</v>
      </c>
      <c r="E82" s="468">
        <v>6000</v>
      </c>
      <c r="F82" s="471">
        <v>8</v>
      </c>
      <c r="G82" s="468">
        <v>48000</v>
      </c>
      <c r="H82" s="471">
        <v>8</v>
      </c>
      <c r="I82" s="65">
        <v>48000</v>
      </c>
    </row>
    <row r="83" spans="1:9" ht="15.75">
      <c r="A83" s="68">
        <v>68</v>
      </c>
      <c r="B83" s="467" t="s">
        <v>867</v>
      </c>
      <c r="C83" s="468">
        <v>2016</v>
      </c>
      <c r="D83" s="468" t="s">
        <v>12</v>
      </c>
      <c r="E83" s="468">
        <v>39500</v>
      </c>
      <c r="F83" s="471">
        <v>1</v>
      </c>
      <c r="G83" s="468">
        <v>39500</v>
      </c>
      <c r="H83" s="471">
        <v>1</v>
      </c>
      <c r="I83" s="65">
        <v>39500</v>
      </c>
    </row>
    <row r="84" spans="1:9" ht="15.75">
      <c r="A84" s="68">
        <v>69</v>
      </c>
      <c r="B84" s="467" t="s">
        <v>721</v>
      </c>
      <c r="C84" s="468">
        <v>2016</v>
      </c>
      <c r="D84" s="468" t="s">
        <v>12</v>
      </c>
      <c r="E84" s="468">
        <v>200000</v>
      </c>
      <c r="F84" s="471">
        <v>1</v>
      </c>
      <c r="G84" s="468">
        <v>200000</v>
      </c>
      <c r="H84" s="471">
        <v>1</v>
      </c>
      <c r="I84" s="65">
        <v>200000</v>
      </c>
    </row>
    <row r="85" spans="1:9" ht="15.75">
      <c r="A85" s="68">
        <v>70</v>
      </c>
      <c r="B85" s="467" t="s">
        <v>467</v>
      </c>
      <c r="C85" s="468">
        <v>2016</v>
      </c>
      <c r="D85" s="468" t="s">
        <v>12</v>
      </c>
      <c r="E85" s="468">
        <v>94800</v>
      </c>
      <c r="F85" s="471">
        <v>1</v>
      </c>
      <c r="G85" s="468">
        <v>94800</v>
      </c>
      <c r="H85" s="471">
        <v>1</v>
      </c>
      <c r="I85" s="65">
        <v>94800</v>
      </c>
    </row>
    <row r="86" spans="1:9" ht="15.75">
      <c r="A86" s="68">
        <v>71</v>
      </c>
      <c r="B86" s="467" t="s">
        <v>477</v>
      </c>
      <c r="C86" s="468">
        <v>2016</v>
      </c>
      <c r="D86" s="468" t="s">
        <v>12</v>
      </c>
      <c r="E86" s="468">
        <v>47400</v>
      </c>
      <c r="F86" s="471">
        <v>2</v>
      </c>
      <c r="G86" s="468">
        <v>94800</v>
      </c>
      <c r="H86" s="471">
        <v>2</v>
      </c>
      <c r="I86" s="65">
        <v>94800</v>
      </c>
    </row>
    <row r="87" spans="1:9" ht="15.75">
      <c r="A87" s="68">
        <v>72</v>
      </c>
      <c r="B87" s="467" t="s">
        <v>1925</v>
      </c>
      <c r="C87" s="468">
        <v>2016</v>
      </c>
      <c r="D87" s="468" t="s">
        <v>12</v>
      </c>
      <c r="E87" s="468">
        <v>15800</v>
      </c>
      <c r="F87" s="471">
        <v>1</v>
      </c>
      <c r="G87" s="468">
        <v>15800</v>
      </c>
      <c r="H87" s="471">
        <v>1</v>
      </c>
      <c r="I87" s="65">
        <v>15800</v>
      </c>
    </row>
    <row r="88" spans="1:9" ht="15.75">
      <c r="A88" s="68">
        <v>73</v>
      </c>
      <c r="B88" s="467" t="s">
        <v>1926</v>
      </c>
      <c r="C88" s="468">
        <v>2017</v>
      </c>
      <c r="D88" s="468" t="s">
        <v>12</v>
      </c>
      <c r="E88" s="468">
        <v>2436</v>
      </c>
      <c r="F88" s="471">
        <v>13</v>
      </c>
      <c r="G88" s="468">
        <v>31666</v>
      </c>
      <c r="H88" s="468">
        <v>13</v>
      </c>
      <c r="I88" s="65">
        <v>31666</v>
      </c>
    </row>
    <row r="89" spans="1:9" ht="15.75">
      <c r="A89" s="68">
        <v>74</v>
      </c>
      <c r="B89" s="467" t="s">
        <v>1927</v>
      </c>
      <c r="C89" s="468">
        <v>2017</v>
      </c>
      <c r="D89" s="468" t="s">
        <v>12</v>
      </c>
      <c r="E89" s="468">
        <v>7680</v>
      </c>
      <c r="F89" s="471">
        <v>7</v>
      </c>
      <c r="G89" s="468">
        <v>53760</v>
      </c>
      <c r="H89" s="471">
        <v>7</v>
      </c>
      <c r="I89" s="65">
        <v>53760</v>
      </c>
    </row>
    <row r="90" spans="1:9" ht="15.75">
      <c r="A90" s="68">
        <v>75</v>
      </c>
      <c r="B90" s="136" t="s">
        <v>1928</v>
      </c>
      <c r="C90" s="65">
        <v>2017</v>
      </c>
      <c r="D90" s="65" t="s">
        <v>12</v>
      </c>
      <c r="E90" s="65">
        <v>39500</v>
      </c>
      <c r="F90" s="210">
        <v>1</v>
      </c>
      <c r="G90" s="65">
        <v>39500</v>
      </c>
      <c r="H90" s="210">
        <v>1</v>
      </c>
      <c r="I90" s="65">
        <v>39500</v>
      </c>
    </row>
    <row r="91" spans="1:9" ht="15.75">
      <c r="A91" s="68">
        <v>76</v>
      </c>
      <c r="B91" s="136" t="s">
        <v>1929</v>
      </c>
      <c r="C91" s="65">
        <v>2017</v>
      </c>
      <c r="D91" s="65" t="s">
        <v>12</v>
      </c>
      <c r="E91" s="65">
        <v>86900</v>
      </c>
      <c r="F91" s="65">
        <v>1</v>
      </c>
      <c r="G91" s="65">
        <v>86900</v>
      </c>
      <c r="H91" s="65">
        <v>1</v>
      </c>
      <c r="I91" s="65">
        <v>86900</v>
      </c>
    </row>
    <row r="92" spans="1:9" ht="15.75">
      <c r="A92" s="68">
        <v>77</v>
      </c>
      <c r="B92" s="467" t="s">
        <v>1930</v>
      </c>
      <c r="C92" s="468">
        <v>2018</v>
      </c>
      <c r="D92" s="468" t="s">
        <v>12</v>
      </c>
      <c r="E92" s="468">
        <v>9350</v>
      </c>
      <c r="F92" s="471">
        <v>20</v>
      </c>
      <c r="G92" s="468">
        <v>187000</v>
      </c>
      <c r="H92" s="471">
        <v>20</v>
      </c>
      <c r="I92" s="65">
        <f>E92*H92</f>
        <v>187000</v>
      </c>
    </row>
    <row r="93" spans="1:9" ht="15.75">
      <c r="A93" s="68">
        <v>78</v>
      </c>
      <c r="B93" s="467" t="s">
        <v>1931</v>
      </c>
      <c r="C93" s="468">
        <v>2018</v>
      </c>
      <c r="D93" s="468" t="s">
        <v>12</v>
      </c>
      <c r="E93" s="468">
        <v>7778</v>
      </c>
      <c r="F93" s="468">
        <v>50</v>
      </c>
      <c r="G93" s="468">
        <v>388900</v>
      </c>
      <c r="H93" s="468">
        <v>50</v>
      </c>
      <c r="I93" s="65">
        <f>E93*H93</f>
        <v>388900</v>
      </c>
    </row>
    <row r="94" spans="1:9" ht="15.75">
      <c r="A94" s="68">
        <v>79</v>
      </c>
      <c r="B94" s="467" t="s">
        <v>1932</v>
      </c>
      <c r="C94" s="468">
        <v>2018</v>
      </c>
      <c r="D94" s="468" t="s">
        <v>12</v>
      </c>
      <c r="E94" s="468">
        <v>178200</v>
      </c>
      <c r="F94" s="471">
        <v>1</v>
      </c>
      <c r="G94" s="468">
        <v>178200</v>
      </c>
      <c r="H94" s="471">
        <v>1</v>
      </c>
      <c r="I94" s="65">
        <v>178200</v>
      </c>
    </row>
    <row r="95" spans="1:9" ht="15.75">
      <c r="A95" s="68">
        <v>80</v>
      </c>
      <c r="B95" s="136" t="s">
        <v>1933</v>
      </c>
      <c r="C95" s="65">
        <v>2018</v>
      </c>
      <c r="D95" s="65" t="s">
        <v>12</v>
      </c>
      <c r="E95" s="65">
        <v>3300</v>
      </c>
      <c r="F95" s="210">
        <v>20</v>
      </c>
      <c r="G95" s="65">
        <v>66000</v>
      </c>
      <c r="H95" s="210">
        <v>20</v>
      </c>
      <c r="I95" s="65">
        <v>66000</v>
      </c>
    </row>
    <row r="96" spans="1:9" ht="15.75">
      <c r="A96" s="68">
        <v>81</v>
      </c>
      <c r="B96" s="136" t="s">
        <v>721</v>
      </c>
      <c r="C96" s="65">
        <v>2018</v>
      </c>
      <c r="D96" s="65" t="s">
        <v>12</v>
      </c>
      <c r="E96" s="65">
        <v>33000</v>
      </c>
      <c r="F96" s="210">
        <v>1</v>
      </c>
      <c r="G96" s="65">
        <v>33000</v>
      </c>
      <c r="H96" s="210">
        <v>1</v>
      </c>
      <c r="I96" s="65">
        <v>33000</v>
      </c>
    </row>
    <row r="97" spans="1:9" ht="15.75">
      <c r="A97" s="68">
        <v>82</v>
      </c>
      <c r="B97" s="467" t="s">
        <v>1934</v>
      </c>
      <c r="C97" s="468">
        <v>2018</v>
      </c>
      <c r="D97" s="468" t="s">
        <v>1910</v>
      </c>
      <c r="E97" s="468">
        <v>1780</v>
      </c>
      <c r="F97" s="472">
        <v>141.9</v>
      </c>
      <c r="G97" s="468">
        <v>252602</v>
      </c>
      <c r="H97" s="473">
        <v>141.9</v>
      </c>
      <c r="I97" s="65">
        <v>252602</v>
      </c>
    </row>
    <row r="98" spans="1:9" ht="15.75">
      <c r="A98" s="68">
        <v>83</v>
      </c>
      <c r="B98" s="136" t="s">
        <v>192</v>
      </c>
      <c r="C98" s="65">
        <v>2019</v>
      </c>
      <c r="D98" s="65" t="s">
        <v>12</v>
      </c>
      <c r="E98" s="65">
        <v>28600</v>
      </c>
      <c r="F98" s="210">
        <v>2</v>
      </c>
      <c r="G98" s="65">
        <v>57200</v>
      </c>
      <c r="H98" s="210">
        <v>2</v>
      </c>
      <c r="I98" s="65">
        <v>57200</v>
      </c>
    </row>
    <row r="99" spans="1:9" ht="15.75">
      <c r="A99" s="68">
        <v>84</v>
      </c>
      <c r="B99" s="136" t="s">
        <v>1935</v>
      </c>
      <c r="C99" s="65">
        <v>2019</v>
      </c>
      <c r="D99" s="65" t="s">
        <v>12</v>
      </c>
      <c r="E99" s="65">
        <v>17500</v>
      </c>
      <c r="F99" s="210">
        <v>4</v>
      </c>
      <c r="G99" s="65">
        <v>70000</v>
      </c>
      <c r="H99" s="210">
        <v>4</v>
      </c>
      <c r="I99" s="65">
        <v>70000</v>
      </c>
    </row>
    <row r="100" spans="1:9" ht="29.25">
      <c r="A100" s="68">
        <v>85</v>
      </c>
      <c r="B100" s="1110" t="s">
        <v>1936</v>
      </c>
      <c r="C100" s="65">
        <v>2020</v>
      </c>
      <c r="D100" s="65" t="s">
        <v>12</v>
      </c>
      <c r="E100" s="65">
        <v>124000</v>
      </c>
      <c r="F100" s="210">
        <v>1</v>
      </c>
      <c r="G100" s="65">
        <v>124000</v>
      </c>
      <c r="H100" s="210">
        <v>1</v>
      </c>
      <c r="I100" s="65">
        <v>124000</v>
      </c>
    </row>
    <row r="101" spans="1:9" ht="15.75">
      <c r="A101" s="68">
        <v>86</v>
      </c>
      <c r="B101" s="474" t="s">
        <v>1937</v>
      </c>
      <c r="C101" s="65">
        <v>2020</v>
      </c>
      <c r="D101" s="65" t="s">
        <v>12</v>
      </c>
      <c r="E101" s="65">
        <v>65000</v>
      </c>
      <c r="F101" s="210">
        <v>1</v>
      </c>
      <c r="G101" s="65">
        <v>65000</v>
      </c>
      <c r="H101" s="210">
        <v>1</v>
      </c>
      <c r="I101" s="65">
        <v>65000</v>
      </c>
    </row>
    <row r="102" spans="1:9" ht="15.75">
      <c r="A102" s="68">
        <v>87</v>
      </c>
      <c r="B102" s="136" t="s">
        <v>1938</v>
      </c>
      <c r="C102" s="65">
        <v>2021</v>
      </c>
      <c r="D102" s="65" t="s">
        <v>12</v>
      </c>
      <c r="E102" s="65">
        <v>40000</v>
      </c>
      <c r="F102" s="210">
        <v>1</v>
      </c>
      <c r="G102" s="65">
        <v>40000</v>
      </c>
      <c r="H102" s="210">
        <v>1</v>
      </c>
      <c r="I102" s="65">
        <v>40000</v>
      </c>
    </row>
    <row r="103" spans="1:9" ht="15.75">
      <c r="A103" s="68">
        <v>88</v>
      </c>
      <c r="B103" s="136" t="s">
        <v>1939</v>
      </c>
      <c r="C103" s="65">
        <v>2021</v>
      </c>
      <c r="D103" s="65" t="s">
        <v>12</v>
      </c>
      <c r="E103" s="65">
        <v>198000</v>
      </c>
      <c r="F103" s="210">
        <v>1</v>
      </c>
      <c r="G103" s="65">
        <v>198000</v>
      </c>
      <c r="H103" s="210">
        <v>1</v>
      </c>
      <c r="I103" s="65">
        <v>198000</v>
      </c>
    </row>
    <row r="104" spans="1:9" ht="15.75">
      <c r="A104" s="68">
        <v>89</v>
      </c>
      <c r="B104" s="136" t="s">
        <v>1940</v>
      </c>
      <c r="C104" s="65">
        <v>2021</v>
      </c>
      <c r="D104" s="65" t="s">
        <v>12</v>
      </c>
      <c r="E104" s="65">
        <v>192500</v>
      </c>
      <c r="F104" s="210">
        <v>1</v>
      </c>
      <c r="G104" s="65">
        <v>192500</v>
      </c>
      <c r="H104" s="210">
        <v>1</v>
      </c>
      <c r="I104" s="65">
        <v>192500</v>
      </c>
    </row>
    <row r="105" spans="1:9" ht="15.75">
      <c r="A105" s="68">
        <v>90</v>
      </c>
      <c r="B105" s="136" t="s">
        <v>1941</v>
      </c>
      <c r="C105" s="65">
        <v>2021</v>
      </c>
      <c r="D105" s="65" t="s">
        <v>12</v>
      </c>
      <c r="E105" s="65">
        <v>77000</v>
      </c>
      <c r="F105" s="210">
        <v>1</v>
      </c>
      <c r="G105" s="65">
        <v>77000</v>
      </c>
      <c r="H105" s="210">
        <v>1</v>
      </c>
      <c r="I105" s="65">
        <v>77000</v>
      </c>
    </row>
    <row r="106" spans="1:9" ht="15.75">
      <c r="A106" s="68">
        <v>91</v>
      </c>
      <c r="B106" s="136" t="s">
        <v>1942</v>
      </c>
      <c r="C106" s="65">
        <v>2021</v>
      </c>
      <c r="D106" s="65" t="s">
        <v>12</v>
      </c>
      <c r="E106" s="65">
        <v>55000</v>
      </c>
      <c r="F106" s="210">
        <v>1</v>
      </c>
      <c r="G106" s="65">
        <v>55000</v>
      </c>
      <c r="H106" s="210">
        <v>1</v>
      </c>
      <c r="I106" s="65">
        <v>55000</v>
      </c>
    </row>
    <row r="107" spans="1:9" ht="15.75">
      <c r="A107" s="68">
        <v>92</v>
      </c>
      <c r="B107" s="474" t="s">
        <v>1943</v>
      </c>
      <c r="C107" s="65">
        <v>2021</v>
      </c>
      <c r="D107" s="65" t="s">
        <v>12</v>
      </c>
      <c r="E107" s="65">
        <v>16500</v>
      </c>
      <c r="F107" s="210">
        <v>15</v>
      </c>
      <c r="G107" s="65">
        <v>247500</v>
      </c>
      <c r="H107" s="210">
        <v>15</v>
      </c>
      <c r="I107" s="65">
        <v>247500</v>
      </c>
    </row>
    <row r="108" spans="1:9" ht="15.75">
      <c r="A108" s="68">
        <v>93</v>
      </c>
      <c r="B108" s="474" t="s">
        <v>1896</v>
      </c>
      <c r="C108" s="65">
        <v>2021</v>
      </c>
      <c r="D108" s="65" t="s">
        <v>12</v>
      </c>
      <c r="E108" s="65">
        <v>12461</v>
      </c>
      <c r="F108" s="210">
        <v>15</v>
      </c>
      <c r="G108" s="65">
        <v>186915</v>
      </c>
      <c r="H108" s="210">
        <v>15</v>
      </c>
      <c r="I108" s="65">
        <v>186915</v>
      </c>
    </row>
    <row r="109" spans="1:9" ht="15.75">
      <c r="A109" s="68">
        <v>94</v>
      </c>
      <c r="B109" s="474" t="s">
        <v>746</v>
      </c>
      <c r="C109" s="65">
        <v>2021</v>
      </c>
      <c r="D109" s="65" t="s">
        <v>12</v>
      </c>
      <c r="E109" s="65">
        <v>14900</v>
      </c>
      <c r="F109" s="210">
        <v>4</v>
      </c>
      <c r="G109" s="65">
        <v>59600</v>
      </c>
      <c r="H109" s="210">
        <v>4</v>
      </c>
      <c r="I109" s="65">
        <v>59600</v>
      </c>
    </row>
    <row r="110" spans="1:9" ht="15.75">
      <c r="A110" s="68">
        <v>95</v>
      </c>
      <c r="B110" s="474" t="s">
        <v>1067</v>
      </c>
      <c r="C110" s="65">
        <v>2021</v>
      </c>
      <c r="D110" s="65" t="s">
        <v>12</v>
      </c>
      <c r="E110" s="65">
        <v>14133</v>
      </c>
      <c r="F110" s="210">
        <v>6</v>
      </c>
      <c r="G110" s="65">
        <v>84798</v>
      </c>
      <c r="H110" s="210">
        <v>6</v>
      </c>
      <c r="I110" s="65">
        <v>84798</v>
      </c>
    </row>
    <row r="111" spans="1:9" ht="15.75">
      <c r="A111" s="68">
        <v>96</v>
      </c>
      <c r="B111" s="474" t="s">
        <v>247</v>
      </c>
      <c r="C111" s="65">
        <v>2021</v>
      </c>
      <c r="D111" s="65" t="s">
        <v>12</v>
      </c>
      <c r="E111" s="65">
        <v>7700</v>
      </c>
      <c r="F111" s="210">
        <v>10</v>
      </c>
      <c r="G111" s="65">
        <v>77000</v>
      </c>
      <c r="H111" s="210">
        <v>10</v>
      </c>
      <c r="I111" s="65">
        <v>77000</v>
      </c>
    </row>
    <row r="112" spans="1:9" ht="15.75">
      <c r="A112" s="68">
        <v>97</v>
      </c>
      <c r="B112" s="474" t="s">
        <v>1944</v>
      </c>
      <c r="C112" s="65">
        <v>2021</v>
      </c>
      <c r="D112" s="65" t="s">
        <v>341</v>
      </c>
      <c r="E112" s="65">
        <v>36923</v>
      </c>
      <c r="F112" s="210">
        <v>15</v>
      </c>
      <c r="G112" s="65">
        <v>553845</v>
      </c>
      <c r="H112" s="210">
        <v>15</v>
      </c>
      <c r="I112" s="65">
        <v>553845</v>
      </c>
    </row>
    <row r="113" spans="1:9" ht="15.75">
      <c r="A113" s="68">
        <v>98</v>
      </c>
      <c r="B113" s="474" t="s">
        <v>118</v>
      </c>
      <c r="C113" s="65">
        <v>2021</v>
      </c>
      <c r="D113" s="65" t="s">
        <v>12</v>
      </c>
      <c r="E113" s="65">
        <v>24143</v>
      </c>
      <c r="F113" s="210">
        <v>10</v>
      </c>
      <c r="G113" s="65">
        <v>241430</v>
      </c>
      <c r="H113" s="210">
        <v>10</v>
      </c>
      <c r="I113" s="65">
        <v>241430</v>
      </c>
    </row>
    <row r="114" spans="1:9" ht="15.75">
      <c r="A114" s="68">
        <v>99</v>
      </c>
      <c r="B114" s="474" t="s">
        <v>477</v>
      </c>
      <c r="C114" s="65">
        <v>2021</v>
      </c>
      <c r="D114" s="65" t="s">
        <v>12</v>
      </c>
      <c r="E114" s="65">
        <v>43280</v>
      </c>
      <c r="F114" s="210">
        <v>4</v>
      </c>
      <c r="G114" s="65">
        <v>173120</v>
      </c>
      <c r="H114" s="210">
        <v>4</v>
      </c>
      <c r="I114" s="65">
        <v>173120</v>
      </c>
    </row>
    <row r="115" spans="1:9" ht="15.75">
      <c r="A115" s="68">
        <v>100</v>
      </c>
      <c r="B115" s="474" t="s">
        <v>248</v>
      </c>
      <c r="C115" s="65">
        <v>2021</v>
      </c>
      <c r="D115" s="468" t="s">
        <v>1910</v>
      </c>
      <c r="E115" s="65">
        <v>4000</v>
      </c>
      <c r="F115" s="210">
        <v>80</v>
      </c>
      <c r="G115" s="65">
        <v>320000</v>
      </c>
      <c r="H115" s="210">
        <v>80</v>
      </c>
      <c r="I115" s="65">
        <v>320000</v>
      </c>
    </row>
    <row r="116" spans="1:9" ht="15.75">
      <c r="A116" s="68">
        <v>101</v>
      </c>
      <c r="B116" s="474" t="s">
        <v>1945</v>
      </c>
      <c r="C116" s="65">
        <v>2021</v>
      </c>
      <c r="D116" s="65" t="s">
        <v>341</v>
      </c>
      <c r="E116" s="65">
        <v>36923</v>
      </c>
      <c r="F116" s="210">
        <v>25</v>
      </c>
      <c r="G116" s="65">
        <v>923075</v>
      </c>
      <c r="H116" s="210">
        <v>25</v>
      </c>
      <c r="I116" s="65">
        <v>923075</v>
      </c>
    </row>
    <row r="117" spans="1:9" ht="57">
      <c r="A117" s="68">
        <v>102</v>
      </c>
      <c r="B117" s="475" t="s">
        <v>1946</v>
      </c>
      <c r="C117" s="65">
        <v>2021</v>
      </c>
      <c r="D117" s="65" t="s">
        <v>12</v>
      </c>
      <c r="E117" s="65">
        <v>299580</v>
      </c>
      <c r="F117" s="210">
        <v>1</v>
      </c>
      <c r="G117" s="65">
        <v>299580</v>
      </c>
      <c r="H117" s="210">
        <v>1</v>
      </c>
      <c r="I117" s="65">
        <v>299580</v>
      </c>
    </row>
    <row r="118" spans="1:9" ht="15.75">
      <c r="A118" s="68">
        <v>103</v>
      </c>
      <c r="B118" s="476" t="s">
        <v>917</v>
      </c>
      <c r="C118" s="65">
        <v>2022</v>
      </c>
      <c r="D118" s="65" t="s">
        <v>12</v>
      </c>
      <c r="E118" s="65">
        <v>112740</v>
      </c>
      <c r="F118" s="210">
        <v>1</v>
      </c>
      <c r="G118" s="65">
        <v>112740</v>
      </c>
      <c r="H118" s="210">
        <v>1</v>
      </c>
      <c r="I118" s="65">
        <v>112740</v>
      </c>
    </row>
    <row r="119" spans="1:9" ht="15.75">
      <c r="A119" s="68">
        <v>104</v>
      </c>
      <c r="B119" s="475" t="s">
        <v>344</v>
      </c>
      <c r="C119" s="65">
        <v>2022</v>
      </c>
      <c r="D119" s="65" t="s">
        <v>12</v>
      </c>
      <c r="E119" s="65">
        <v>261000</v>
      </c>
      <c r="F119" s="210">
        <v>1</v>
      </c>
      <c r="G119" s="65">
        <v>261000</v>
      </c>
      <c r="H119" s="210">
        <v>1</v>
      </c>
      <c r="I119" s="65">
        <v>261000</v>
      </c>
    </row>
    <row r="120" spans="1:9" ht="15.75">
      <c r="A120" s="68">
        <v>105</v>
      </c>
      <c r="B120" s="475" t="s">
        <v>477</v>
      </c>
      <c r="C120" s="65">
        <v>2022</v>
      </c>
      <c r="D120" s="65" t="s">
        <v>12</v>
      </c>
      <c r="E120" s="65">
        <v>46800</v>
      </c>
      <c r="F120" s="210">
        <v>11</v>
      </c>
      <c r="G120" s="65">
        <v>514800</v>
      </c>
      <c r="H120" s="210">
        <v>11</v>
      </c>
      <c r="I120" s="65">
        <v>514800</v>
      </c>
    </row>
    <row r="121" spans="1:9" ht="15.75">
      <c r="A121" s="68">
        <v>106</v>
      </c>
      <c r="B121" s="475" t="s">
        <v>1947</v>
      </c>
      <c r="C121" s="65">
        <v>2022</v>
      </c>
      <c r="D121" s="65" t="s">
        <v>12</v>
      </c>
      <c r="E121" s="65">
        <v>30353</v>
      </c>
      <c r="F121" s="210">
        <v>15</v>
      </c>
      <c r="G121" s="65">
        <v>455295</v>
      </c>
      <c r="H121" s="210">
        <v>15</v>
      </c>
      <c r="I121" s="65">
        <v>455295</v>
      </c>
    </row>
    <row r="122" spans="1:9" ht="28.5">
      <c r="A122" s="68">
        <v>107</v>
      </c>
      <c r="B122" s="475" t="s">
        <v>1948</v>
      </c>
      <c r="C122" s="65">
        <v>2022</v>
      </c>
      <c r="D122" s="65" t="s">
        <v>12</v>
      </c>
      <c r="E122" s="65">
        <v>550000</v>
      </c>
      <c r="F122" s="210">
        <v>1</v>
      </c>
      <c r="G122" s="65">
        <v>550000</v>
      </c>
      <c r="H122" s="210">
        <v>1</v>
      </c>
      <c r="I122" s="65">
        <v>550000</v>
      </c>
    </row>
    <row r="123" spans="1:9" ht="28.5">
      <c r="A123" s="68">
        <v>108</v>
      </c>
      <c r="B123" s="475" t="s">
        <v>1949</v>
      </c>
      <c r="C123" s="65">
        <v>2022</v>
      </c>
      <c r="D123" s="65" t="s">
        <v>12</v>
      </c>
      <c r="E123" s="65">
        <v>300000</v>
      </c>
      <c r="F123" s="210">
        <v>1</v>
      </c>
      <c r="G123" s="65">
        <v>300000</v>
      </c>
      <c r="H123" s="210">
        <v>1</v>
      </c>
      <c r="I123" s="65">
        <v>300000</v>
      </c>
    </row>
    <row r="124" spans="1:9" ht="15.75">
      <c r="A124" s="68">
        <v>109</v>
      </c>
      <c r="B124" s="475" t="s">
        <v>1943</v>
      </c>
      <c r="C124" s="65">
        <v>2022</v>
      </c>
      <c r="D124" s="65" t="s">
        <v>12</v>
      </c>
      <c r="E124" s="65">
        <v>16500</v>
      </c>
      <c r="F124" s="210">
        <v>15</v>
      </c>
      <c r="G124" s="65">
        <v>247500</v>
      </c>
      <c r="H124" s="210">
        <v>15</v>
      </c>
      <c r="I124" s="65">
        <v>247500</v>
      </c>
    </row>
    <row r="125" spans="1:9" ht="15.75">
      <c r="A125" s="68">
        <v>110</v>
      </c>
      <c r="B125" s="475" t="s">
        <v>248</v>
      </c>
      <c r="C125" s="65">
        <v>2022</v>
      </c>
      <c r="D125" s="65" t="s">
        <v>363</v>
      </c>
      <c r="E125" s="65">
        <v>5000</v>
      </c>
      <c r="F125" s="210">
        <v>75</v>
      </c>
      <c r="G125" s="65">
        <v>375000</v>
      </c>
      <c r="H125" s="210">
        <v>75</v>
      </c>
      <c r="I125" s="65">
        <v>375000</v>
      </c>
    </row>
    <row r="126" spans="1:9" ht="15.75">
      <c r="A126" s="68">
        <v>111</v>
      </c>
      <c r="B126" s="475" t="s">
        <v>1950</v>
      </c>
      <c r="C126" s="65">
        <v>2022</v>
      </c>
      <c r="D126" s="65" t="s">
        <v>12</v>
      </c>
      <c r="E126" s="65">
        <v>75000</v>
      </c>
      <c r="F126" s="210">
        <v>1</v>
      </c>
      <c r="G126" s="65">
        <v>75000</v>
      </c>
      <c r="H126" s="210">
        <v>1</v>
      </c>
      <c r="I126" s="65">
        <v>75000</v>
      </c>
    </row>
    <row r="127" spans="1:9" ht="15.75">
      <c r="A127" s="68">
        <v>112</v>
      </c>
      <c r="B127" s="477" t="s">
        <v>1951</v>
      </c>
      <c r="C127" s="478">
        <v>2022</v>
      </c>
      <c r="D127" s="478" t="s">
        <v>12</v>
      </c>
      <c r="E127" s="478">
        <v>130000</v>
      </c>
      <c r="F127" s="479">
        <v>2</v>
      </c>
      <c r="G127" s="478">
        <v>260000</v>
      </c>
      <c r="H127" s="479">
        <v>2</v>
      </c>
      <c r="I127" s="478">
        <v>260000</v>
      </c>
    </row>
    <row r="128" spans="1:9" ht="15.75">
      <c r="A128" s="68">
        <v>113</v>
      </c>
      <c r="B128" s="477" t="s">
        <v>184</v>
      </c>
      <c r="C128" s="478">
        <v>2022</v>
      </c>
      <c r="D128" s="478" t="s">
        <v>12</v>
      </c>
      <c r="E128" s="478">
        <v>7000</v>
      </c>
      <c r="F128" s="479">
        <v>40</v>
      </c>
      <c r="G128" s="478">
        <v>280000</v>
      </c>
      <c r="H128" s="479">
        <v>40</v>
      </c>
      <c r="I128" s="478">
        <v>280000</v>
      </c>
    </row>
    <row r="129" spans="1:10" ht="30">
      <c r="A129" s="68">
        <v>114</v>
      </c>
      <c r="B129" s="477" t="s">
        <v>1952</v>
      </c>
      <c r="C129" s="478">
        <v>2023</v>
      </c>
      <c r="D129" s="478" t="s">
        <v>12</v>
      </c>
      <c r="E129" s="480">
        <v>195000</v>
      </c>
      <c r="F129" s="479">
        <v>1</v>
      </c>
      <c r="G129" s="481">
        <v>195000</v>
      </c>
      <c r="H129" s="479">
        <v>1</v>
      </c>
      <c r="I129" s="480">
        <v>195000</v>
      </c>
    </row>
    <row r="130" spans="1:10" ht="18">
      <c r="A130" s="68">
        <v>115</v>
      </c>
      <c r="B130" s="477" t="s">
        <v>1953</v>
      </c>
      <c r="C130" s="478">
        <v>2023</v>
      </c>
      <c r="D130" s="478" t="s">
        <v>12</v>
      </c>
      <c r="E130" s="481">
        <v>75000</v>
      </c>
      <c r="F130" s="479">
        <v>1</v>
      </c>
      <c r="G130" s="478">
        <v>75000</v>
      </c>
      <c r="H130" s="479">
        <v>1</v>
      </c>
      <c r="I130" s="478">
        <v>75000</v>
      </c>
    </row>
    <row r="131" spans="1:10" ht="18">
      <c r="A131" s="68">
        <v>116</v>
      </c>
      <c r="B131" s="482" t="s">
        <v>1954</v>
      </c>
      <c r="C131" s="478">
        <v>2023</v>
      </c>
      <c r="D131" s="478" t="s">
        <v>1955</v>
      </c>
      <c r="E131" s="480">
        <v>5500</v>
      </c>
      <c r="F131" s="479">
        <v>60</v>
      </c>
      <c r="G131" s="480">
        <v>330000</v>
      </c>
      <c r="H131" s="479">
        <v>60</v>
      </c>
      <c r="I131" s="480">
        <v>330000</v>
      </c>
    </row>
    <row r="132" spans="1:10" ht="32.25" thickBot="1">
      <c r="A132" s="483">
        <v>117</v>
      </c>
      <c r="B132" s="1111" t="s">
        <v>1956</v>
      </c>
      <c r="C132" s="478">
        <v>2023</v>
      </c>
      <c r="D132" s="478" t="s">
        <v>12</v>
      </c>
      <c r="E132" s="481">
        <v>100000</v>
      </c>
      <c r="F132" s="479">
        <v>1</v>
      </c>
      <c r="G132" s="481">
        <v>100000</v>
      </c>
      <c r="H132" s="479">
        <v>1</v>
      </c>
      <c r="I132" s="480">
        <v>100000</v>
      </c>
    </row>
    <row r="133" spans="1:10" ht="16.5" thickBot="1">
      <c r="A133" s="483">
        <v>118</v>
      </c>
      <c r="B133" s="484" t="s">
        <v>1957</v>
      </c>
      <c r="C133" s="478">
        <v>2023</v>
      </c>
      <c r="D133" s="478" t="s">
        <v>12</v>
      </c>
      <c r="E133" s="478">
        <v>33500</v>
      </c>
      <c r="F133" s="479">
        <v>8</v>
      </c>
      <c r="G133" s="478">
        <v>268000</v>
      </c>
      <c r="H133" s="479">
        <v>8</v>
      </c>
      <c r="I133" s="485">
        <v>268000</v>
      </c>
    </row>
    <row r="134" spans="1:10" ht="16.5" thickBot="1">
      <c r="A134" s="483">
        <v>119</v>
      </c>
      <c r="B134" s="486" t="s">
        <v>1957</v>
      </c>
      <c r="C134" s="478">
        <v>2023</v>
      </c>
      <c r="D134" s="478" t="s">
        <v>12</v>
      </c>
      <c r="E134" s="478">
        <v>29000</v>
      </c>
      <c r="F134" s="479">
        <v>8</v>
      </c>
      <c r="G134" s="478">
        <v>232000</v>
      </c>
      <c r="H134" s="479">
        <v>8</v>
      </c>
      <c r="I134" s="487">
        <v>232000</v>
      </c>
    </row>
    <row r="135" spans="1:10" ht="15.75">
      <c r="A135" s="483">
        <v>120</v>
      </c>
      <c r="B135" s="488" t="s">
        <v>1958</v>
      </c>
      <c r="C135" s="478">
        <v>2023</v>
      </c>
      <c r="D135" s="478" t="s">
        <v>1955</v>
      </c>
      <c r="E135" s="478">
        <v>2580</v>
      </c>
      <c r="F135" s="479">
        <v>37</v>
      </c>
      <c r="G135" s="478">
        <v>95460</v>
      </c>
      <c r="H135" s="479">
        <v>37</v>
      </c>
      <c r="I135" s="487">
        <v>95460</v>
      </c>
    </row>
    <row r="136" spans="1:10" ht="15.75">
      <c r="A136" s="483">
        <v>121</v>
      </c>
      <c r="B136" s="488" t="s">
        <v>1959</v>
      </c>
      <c r="C136" s="478">
        <v>2023</v>
      </c>
      <c r="D136" s="478" t="s">
        <v>12</v>
      </c>
      <c r="E136" s="478">
        <v>19000</v>
      </c>
      <c r="F136" s="479">
        <v>15</v>
      </c>
      <c r="G136" s="478">
        <v>285000</v>
      </c>
      <c r="H136" s="479">
        <v>15</v>
      </c>
      <c r="I136" s="487">
        <v>285000</v>
      </c>
    </row>
    <row r="137" spans="1:10" ht="15.75">
      <c r="A137" s="483">
        <v>122</v>
      </c>
      <c r="B137" s="488" t="s">
        <v>1869</v>
      </c>
      <c r="C137" s="478">
        <v>2023</v>
      </c>
      <c r="D137" s="478" t="s">
        <v>12</v>
      </c>
      <c r="E137" s="478">
        <v>55000</v>
      </c>
      <c r="F137" s="479">
        <v>1</v>
      </c>
      <c r="G137" s="478">
        <v>55000</v>
      </c>
      <c r="H137" s="479">
        <v>1</v>
      </c>
      <c r="I137" s="487">
        <v>55000</v>
      </c>
    </row>
    <row r="138" spans="1:10" ht="30">
      <c r="A138" s="483">
        <v>123</v>
      </c>
      <c r="B138" s="488" t="s">
        <v>1960</v>
      </c>
      <c r="C138" s="478">
        <v>2023</v>
      </c>
      <c r="D138" s="478" t="s">
        <v>12</v>
      </c>
      <c r="E138" s="478">
        <v>372501</v>
      </c>
      <c r="F138" s="479">
        <v>1</v>
      </c>
      <c r="G138" s="478">
        <v>372501</v>
      </c>
      <c r="H138" s="479">
        <v>1</v>
      </c>
      <c r="I138" s="487">
        <v>372501</v>
      </c>
    </row>
    <row r="139" spans="1:10" ht="15.75">
      <c r="A139" s="68"/>
      <c r="B139" s="489" t="s">
        <v>635</v>
      </c>
      <c r="C139" s="136"/>
      <c r="D139" s="136"/>
      <c r="E139" s="474"/>
      <c r="F139" s="490">
        <f>SUM(F16:F138)</f>
        <v>1314.44</v>
      </c>
      <c r="G139" s="474">
        <f>SUM(G16:G138)</f>
        <v>16799534</v>
      </c>
      <c r="H139" s="504">
        <f>SUM(H16:H138)</f>
        <v>1314.44</v>
      </c>
      <c r="I139" s="474">
        <f>SUM(I16:I138)</f>
        <v>16799534</v>
      </c>
    </row>
    <row r="142" spans="1:10" ht="15.75">
      <c r="B142" s="1198" t="s">
        <v>3228</v>
      </c>
      <c r="C142" s="1198"/>
      <c r="D142" s="1198"/>
      <c r="E142" s="1198"/>
      <c r="F142" s="276"/>
      <c r="G142" s="276"/>
    </row>
    <row r="143" spans="1:10" ht="15.75">
      <c r="B143" s="1301" t="s">
        <v>1966</v>
      </c>
      <c r="C143" s="1301"/>
      <c r="D143" s="1301"/>
      <c r="E143" s="1301"/>
      <c r="F143" s="1301"/>
      <c r="G143" s="1301"/>
      <c r="H143" s="1301"/>
      <c r="I143" s="1301"/>
      <c r="J143" s="1301"/>
    </row>
    <row r="144" spans="1:10" ht="15.75">
      <c r="B144" s="183" t="s">
        <v>985</v>
      </c>
      <c r="C144" s="183"/>
      <c r="D144" s="183"/>
      <c r="E144" s="183"/>
      <c r="F144" s="183"/>
      <c r="G144" s="183"/>
      <c r="H144" s="183"/>
      <c r="I144" s="183"/>
      <c r="J144" s="183"/>
    </row>
    <row r="145" spans="2:10" ht="15.75">
      <c r="B145" s="493" t="s">
        <v>1516</v>
      </c>
      <c r="C145" s="493"/>
      <c r="D145" s="493"/>
      <c r="E145" s="493"/>
      <c r="F145" s="493"/>
      <c r="G145" s="493"/>
      <c r="H145" s="493"/>
      <c r="I145" s="493"/>
      <c r="J145" s="493"/>
    </row>
    <row r="146" spans="2:10" ht="15.75">
      <c r="B146" s="1448" t="s">
        <v>631</v>
      </c>
      <c r="C146" s="1448" t="s">
        <v>644</v>
      </c>
      <c r="D146" s="1446" t="s">
        <v>633</v>
      </c>
      <c r="E146" s="1454"/>
      <c r="F146" s="1447"/>
      <c r="G146" s="1446" t="s">
        <v>634</v>
      </c>
      <c r="H146" s="1454"/>
      <c r="I146" s="1454"/>
      <c r="J146" s="1447"/>
    </row>
    <row r="147" spans="2:10">
      <c r="B147" s="1449"/>
      <c r="C147" s="1449"/>
      <c r="D147" s="1448" t="s">
        <v>635</v>
      </c>
      <c r="E147" s="1452" t="s">
        <v>636</v>
      </c>
      <c r="F147" s="1453"/>
      <c r="G147" s="1448" t="s">
        <v>635</v>
      </c>
      <c r="H147" s="1452" t="s">
        <v>636</v>
      </c>
      <c r="I147" s="1455"/>
      <c r="J147" s="1453"/>
    </row>
    <row r="148" spans="2:10" ht="89.25">
      <c r="B148" s="1450"/>
      <c r="C148" s="1450"/>
      <c r="D148" s="1450"/>
      <c r="E148" s="494" t="s">
        <v>637</v>
      </c>
      <c r="F148" s="494" t="s">
        <v>638</v>
      </c>
      <c r="G148" s="1450"/>
      <c r="H148" s="494" t="s">
        <v>637</v>
      </c>
      <c r="I148" s="1108" t="s">
        <v>638</v>
      </c>
      <c r="J148" s="494" t="s">
        <v>639</v>
      </c>
    </row>
    <row r="149" spans="2:10">
      <c r="B149" s="495">
        <v>1</v>
      </c>
      <c r="C149" s="495">
        <v>2</v>
      </c>
      <c r="D149" s="495">
        <v>3</v>
      </c>
      <c r="E149" s="495">
        <v>4</v>
      </c>
      <c r="F149" s="495">
        <v>5</v>
      </c>
      <c r="G149" s="495">
        <v>6</v>
      </c>
      <c r="H149" s="495">
        <v>7</v>
      </c>
      <c r="I149" s="495">
        <v>8</v>
      </c>
      <c r="J149" s="495">
        <v>9</v>
      </c>
    </row>
    <row r="150" spans="2:10" ht="15.75">
      <c r="B150" s="185"/>
      <c r="C150" s="189"/>
      <c r="D150" s="136"/>
      <c r="E150" s="136"/>
      <c r="F150" s="496"/>
      <c r="G150" s="496"/>
      <c r="H150" s="496"/>
      <c r="I150" s="496"/>
      <c r="J150" s="496"/>
    </row>
    <row r="151" spans="2:10" ht="15.75">
      <c r="B151" s="185"/>
      <c r="C151" s="497"/>
      <c r="D151" s="136"/>
      <c r="E151" s="136"/>
      <c r="F151" s="496"/>
      <c r="G151" s="496"/>
      <c r="H151" s="496"/>
      <c r="I151" s="496"/>
      <c r="J151" s="496"/>
    </row>
    <row r="152" spans="2:10" ht="15.75">
      <c r="B152" s="496"/>
      <c r="C152" s="499"/>
      <c r="D152" s="496"/>
      <c r="E152" s="496"/>
      <c r="F152" s="496"/>
      <c r="G152" s="496"/>
      <c r="H152" s="496"/>
      <c r="I152" s="496"/>
      <c r="J152" s="496"/>
    </row>
    <row r="153" spans="2:10" ht="15.75">
      <c r="B153" s="496"/>
      <c r="C153" s="499"/>
      <c r="D153" s="496"/>
      <c r="E153" s="496"/>
      <c r="F153" s="496"/>
      <c r="G153" s="496"/>
      <c r="H153" s="496"/>
      <c r="I153" s="496"/>
      <c r="J153" s="496"/>
    </row>
    <row r="154" spans="2:10" ht="15.75">
      <c r="B154" s="496"/>
      <c r="C154" s="499"/>
      <c r="D154" s="496"/>
      <c r="E154" s="496"/>
      <c r="F154" s="496"/>
      <c r="G154" s="496"/>
      <c r="H154" s="496"/>
      <c r="I154" s="496"/>
      <c r="J154" s="496"/>
    </row>
    <row r="155" spans="2:10" ht="15.75">
      <c r="B155" s="1446" t="s">
        <v>641</v>
      </c>
      <c r="C155" s="1447"/>
      <c r="D155" s="496">
        <f>SUM(D150:D154)</f>
        <v>0</v>
      </c>
      <c r="E155" s="496">
        <f>SUM(E150:E154)</f>
        <v>0</v>
      </c>
      <c r="F155" s="496"/>
      <c r="G155" s="496"/>
      <c r="H155" s="496"/>
      <c r="I155" s="496"/>
      <c r="J155" s="496"/>
    </row>
    <row r="156" spans="2:10">
      <c r="B156" s="492"/>
      <c r="C156" s="492"/>
      <c r="D156" s="492"/>
      <c r="E156" s="492"/>
      <c r="F156" s="492"/>
      <c r="G156" s="492"/>
      <c r="H156" s="492"/>
      <c r="I156" s="492"/>
      <c r="J156" s="492"/>
    </row>
    <row r="157" spans="2:10" ht="15.75">
      <c r="B157" s="493" t="s">
        <v>642</v>
      </c>
      <c r="C157" s="493"/>
      <c r="D157" s="493"/>
      <c r="E157" s="493"/>
      <c r="F157" s="493"/>
      <c r="G157" s="493"/>
      <c r="H157" s="493"/>
      <c r="I157" s="493"/>
      <c r="J157" s="493"/>
    </row>
    <row r="158" spans="2:10" ht="15.75">
      <c r="B158" s="1448" t="s">
        <v>1961</v>
      </c>
      <c r="C158" s="1448" t="s">
        <v>644</v>
      </c>
      <c r="D158" s="1451" t="s">
        <v>633</v>
      </c>
      <c r="E158" s="1451"/>
      <c r="F158" s="1451"/>
      <c r="G158" s="1451" t="s">
        <v>634</v>
      </c>
      <c r="H158" s="1451"/>
      <c r="I158" s="1451"/>
      <c r="J158" s="1451"/>
    </row>
    <row r="159" spans="2:10">
      <c r="B159" s="1449"/>
      <c r="C159" s="1449"/>
      <c r="D159" s="1448" t="s">
        <v>635</v>
      </c>
      <c r="E159" s="1456" t="s">
        <v>636</v>
      </c>
      <c r="F159" s="1456"/>
      <c r="G159" s="1448" t="s">
        <v>635</v>
      </c>
      <c r="H159" s="1456" t="s">
        <v>636</v>
      </c>
      <c r="I159" s="1456"/>
      <c r="J159" s="1456"/>
    </row>
    <row r="160" spans="2:10" ht="89.25">
      <c r="B160" s="1450"/>
      <c r="C160" s="1450"/>
      <c r="D160" s="1450"/>
      <c r="E160" s="494" t="s">
        <v>645</v>
      </c>
      <c r="F160" s="494" t="s">
        <v>646</v>
      </c>
      <c r="G160" s="1450"/>
      <c r="H160" s="494" t="s">
        <v>645</v>
      </c>
      <c r="I160" s="494" t="s">
        <v>646</v>
      </c>
      <c r="J160" s="494" t="s">
        <v>639</v>
      </c>
    </row>
    <row r="161" spans="2:10">
      <c r="B161" s="495">
        <v>1</v>
      </c>
      <c r="C161" s="495">
        <v>2</v>
      </c>
      <c r="D161" s="495">
        <v>3</v>
      </c>
      <c r="E161" s="495">
        <v>4</v>
      </c>
      <c r="F161" s="495">
        <v>5</v>
      </c>
      <c r="G161" s="495">
        <v>6</v>
      </c>
      <c r="H161" s="495">
        <v>7</v>
      </c>
      <c r="I161" s="495">
        <v>8</v>
      </c>
      <c r="J161" s="495">
        <v>9</v>
      </c>
    </row>
    <row r="162" spans="2:10" ht="15.75">
      <c r="B162" s="500" t="s">
        <v>1962</v>
      </c>
      <c r="C162" s="501">
        <v>900008000490</v>
      </c>
      <c r="D162" s="500">
        <v>1617.7</v>
      </c>
      <c r="E162" s="500">
        <v>1617.7</v>
      </c>
      <c r="F162" s="496"/>
      <c r="G162" s="496"/>
      <c r="H162" s="496"/>
      <c r="I162" s="496"/>
      <c r="J162" s="496"/>
    </row>
    <row r="163" spans="2:10" ht="15.75">
      <c r="B163" s="502" t="s">
        <v>1963</v>
      </c>
      <c r="C163" s="503">
        <v>900005001186</v>
      </c>
      <c r="D163" s="502">
        <v>140.5</v>
      </c>
      <c r="E163" s="502">
        <v>140.5</v>
      </c>
      <c r="F163" s="502"/>
      <c r="G163" s="496"/>
      <c r="H163" s="496"/>
      <c r="I163" s="496"/>
      <c r="J163" s="496"/>
    </row>
    <row r="164" spans="2:10" ht="15.75">
      <c r="B164" s="502" t="s">
        <v>1964</v>
      </c>
      <c r="C164" s="1109">
        <v>2474663156674740</v>
      </c>
      <c r="D164" s="234">
        <v>89.1</v>
      </c>
      <c r="E164" s="234">
        <v>89.1</v>
      </c>
      <c r="F164" s="496"/>
      <c r="G164" s="496"/>
      <c r="H164" s="496"/>
      <c r="I164" s="496"/>
      <c r="J164" s="496"/>
    </row>
    <row r="165" spans="2:10" ht="15.75">
      <c r="B165" s="496"/>
      <c r="C165" s="498"/>
      <c r="D165" s="496"/>
      <c r="E165" s="496"/>
      <c r="F165" s="496"/>
      <c r="G165" s="496"/>
      <c r="H165" s="496"/>
      <c r="I165" s="496"/>
      <c r="J165" s="496"/>
    </row>
    <row r="166" spans="2:10" ht="15.75">
      <c r="B166" s="496"/>
      <c r="C166" s="498"/>
      <c r="D166" s="496"/>
      <c r="E166" s="496"/>
      <c r="F166" s="496"/>
      <c r="G166" s="496"/>
      <c r="H166" s="496"/>
      <c r="I166" s="496"/>
      <c r="J166" s="496"/>
    </row>
    <row r="167" spans="2:10" ht="15.75">
      <c r="B167" s="496"/>
      <c r="C167" s="498"/>
      <c r="D167" s="496"/>
      <c r="E167" s="496"/>
      <c r="F167" s="496"/>
      <c r="G167" s="496"/>
      <c r="H167" s="496"/>
      <c r="I167" s="496"/>
      <c r="J167" s="496"/>
    </row>
    <row r="168" spans="2:10" ht="15.75">
      <c r="B168" s="496"/>
      <c r="C168" s="496"/>
      <c r="D168" s="496"/>
      <c r="E168" s="496"/>
      <c r="F168" s="496"/>
      <c r="G168" s="496"/>
      <c r="H168" s="496"/>
      <c r="I168" s="496"/>
      <c r="J168" s="496"/>
    </row>
    <row r="169" spans="2:10" ht="15.75">
      <c r="B169" s="1446" t="s">
        <v>641</v>
      </c>
      <c r="C169" s="1447"/>
      <c r="D169" s="496">
        <f>SUM(D162:D163)</f>
        <v>1758.2</v>
      </c>
      <c r="E169" s="496">
        <f>SUM(E162:E163)</f>
        <v>1758.2</v>
      </c>
      <c r="F169" s="496"/>
      <c r="G169" s="496"/>
      <c r="H169" s="496"/>
      <c r="I169" s="496"/>
      <c r="J169" s="496"/>
    </row>
    <row r="174" spans="2:10">
      <c r="B174" s="119" t="s">
        <v>655</v>
      </c>
      <c r="C174" s="119"/>
      <c r="D174" s="119"/>
    </row>
    <row r="175" spans="2:10">
      <c r="B175" s="119" t="s">
        <v>656</v>
      </c>
      <c r="C175" s="119"/>
      <c r="D175" s="119"/>
    </row>
    <row r="176" spans="2:10">
      <c r="B176" s="119" t="s">
        <v>657</v>
      </c>
      <c r="C176" s="119"/>
      <c r="D176" s="119"/>
    </row>
    <row r="177" spans="1:8">
      <c r="B177" s="119" t="s">
        <v>658</v>
      </c>
      <c r="C177" s="119"/>
      <c r="D177" s="119"/>
    </row>
    <row r="178" spans="1:8">
      <c r="B178" s="119" t="s">
        <v>1381</v>
      </c>
      <c r="C178" s="119"/>
      <c r="D178" s="119"/>
    </row>
    <row r="181" spans="1:8">
      <c r="B181" s="120" t="s">
        <v>660</v>
      </c>
      <c r="C181" s="120"/>
      <c r="D181" s="120"/>
    </row>
    <row r="183" spans="1:8">
      <c r="A183" s="121"/>
      <c r="B183" s="121"/>
      <c r="C183" s="121"/>
      <c r="D183" s="121"/>
      <c r="E183" s="121"/>
      <c r="F183" s="121"/>
      <c r="G183" s="121"/>
      <c r="H183" s="121"/>
    </row>
    <row r="184" spans="1:8">
      <c r="A184" s="1317" t="s">
        <v>1</v>
      </c>
      <c r="B184" s="1321" t="s">
        <v>661</v>
      </c>
      <c r="C184" s="1321" t="s">
        <v>662</v>
      </c>
      <c r="D184" s="1321" t="s">
        <v>663</v>
      </c>
      <c r="E184" s="1319" t="s">
        <v>664</v>
      </c>
      <c r="F184" s="1320"/>
      <c r="G184" s="1317" t="s">
        <v>665</v>
      </c>
      <c r="H184" s="1318"/>
    </row>
    <row r="185" spans="1:8" ht="56.25">
      <c r="A185" s="1318"/>
      <c r="B185" s="1322"/>
      <c r="C185" s="1322"/>
      <c r="D185" s="1322"/>
      <c r="E185" s="122" t="s">
        <v>666</v>
      </c>
      <c r="F185" s="122" t="s">
        <v>667</v>
      </c>
      <c r="G185" s="123" t="s">
        <v>668</v>
      </c>
      <c r="H185" s="123" t="s">
        <v>669</v>
      </c>
    </row>
    <row r="186" spans="1:8">
      <c r="A186" s="124">
        <v>1</v>
      </c>
      <c r="B186" s="174">
        <v>2</v>
      </c>
      <c r="C186" s="174">
        <v>3</v>
      </c>
      <c r="D186" s="174">
        <v>4</v>
      </c>
      <c r="E186" s="126">
        <v>5</v>
      </c>
      <c r="F186" s="126">
        <v>6</v>
      </c>
      <c r="G186" s="127">
        <v>7</v>
      </c>
      <c r="H186" s="127">
        <v>8</v>
      </c>
    </row>
    <row r="187" spans="1:8" ht="15.75">
      <c r="A187" s="68">
        <v>1</v>
      </c>
      <c r="B187" s="206" t="s">
        <v>1965</v>
      </c>
      <c r="C187" s="505">
        <v>2473702161420000</v>
      </c>
      <c r="D187" s="68" t="s">
        <v>1383</v>
      </c>
      <c r="E187" s="506">
        <v>184.73</v>
      </c>
      <c r="F187" s="507">
        <v>184.73</v>
      </c>
      <c r="G187" s="405">
        <v>0</v>
      </c>
      <c r="H187" s="68">
        <v>0</v>
      </c>
    </row>
  </sheetData>
  <mergeCells count="46">
    <mergeCell ref="G184:H184"/>
    <mergeCell ref="G158:J158"/>
    <mergeCell ref="D159:D160"/>
    <mergeCell ref="E159:F159"/>
    <mergeCell ref="G159:G160"/>
    <mergeCell ref="H159:J159"/>
    <mergeCell ref="A184:A185"/>
    <mergeCell ref="B184:B185"/>
    <mergeCell ref="C184:C185"/>
    <mergeCell ref="D184:D185"/>
    <mergeCell ref="E184:F184"/>
    <mergeCell ref="G1:I3"/>
    <mergeCell ref="B169:C169"/>
    <mergeCell ref="C158:C160"/>
    <mergeCell ref="B158:B160"/>
    <mergeCell ref="D158:F158"/>
    <mergeCell ref="B146:B148"/>
    <mergeCell ref="F14:F15"/>
    <mergeCell ref="D147:D148"/>
    <mergeCell ref="E147:F147"/>
    <mergeCell ref="C146:C148"/>
    <mergeCell ref="D146:F146"/>
    <mergeCell ref="G146:J146"/>
    <mergeCell ref="G147:G148"/>
    <mergeCell ref="H147:J147"/>
    <mergeCell ref="B155:C155"/>
    <mergeCell ref="B143:J143"/>
    <mergeCell ref="G14:G15"/>
    <mergeCell ref="H14:H15"/>
    <mergeCell ref="I14:I15"/>
    <mergeCell ref="H10:I11"/>
    <mergeCell ref="F12:F13"/>
    <mergeCell ref="G12:G13"/>
    <mergeCell ref="H12:H13"/>
    <mergeCell ref="I12:I13"/>
    <mergeCell ref="F10:G11"/>
    <mergeCell ref="A14:A15"/>
    <mergeCell ref="B14:B15"/>
    <mergeCell ref="C14:C15"/>
    <mergeCell ref="D14:D15"/>
    <mergeCell ref="E14:E15"/>
    <mergeCell ref="A10:A13"/>
    <mergeCell ref="B10:B13"/>
    <mergeCell ref="C10:C13"/>
    <mergeCell ref="D10:D13"/>
    <mergeCell ref="E10:E13"/>
  </mergeCells>
  <pageMargins left="0" right="0" top="0.28000000000000003" bottom="0.31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Համայնքապետարան</vt:lpstr>
      <vt:lpstr>ԿԳՀ</vt:lpstr>
      <vt:lpstr>Եղվարդի թիվ 1 մանկապարտեզ</vt:lpstr>
      <vt:lpstr>Եղվարդի թիվ 2 մանկապարրտեզ</vt:lpstr>
      <vt:lpstr>Զորավանի  մանկապարտեզ</vt:lpstr>
      <vt:lpstr>Զովունի մանկապարտեզ</vt:lpstr>
      <vt:lpstr>Քասախի մանկապարտեզ</vt:lpstr>
      <vt:lpstr>Պռոշյանի մանկապարտեզ</vt:lpstr>
      <vt:lpstr>Եղվարդի արվեստի դպրոց</vt:lpstr>
      <vt:lpstr>Եղվարդի մշակույթ</vt:lpstr>
      <vt:lpstr>Քասախի արվեստի դպրոց</vt:lpstr>
      <vt:lpstr>Զովունի մշակույթի տուն</vt:lpstr>
      <vt:lpstr>Զովունի երաժշտական դպրոց</vt:lpstr>
      <vt:lpstr>Պռոշյանի մշակույթ</vt:lpstr>
      <vt:lpstr>Բարեկարգում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KOMP2</cp:lastModifiedBy>
  <cp:lastPrinted>2024-04-19T09:56:11Z</cp:lastPrinted>
  <dcterms:created xsi:type="dcterms:W3CDTF">2024-01-31T08:51:42Z</dcterms:created>
  <dcterms:modified xsi:type="dcterms:W3CDTF">2024-04-19T09:56:28Z</dcterms:modified>
</cp:coreProperties>
</file>